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richData/rdRichValueTypes.xml" ContentType="application/vnd.ms-excel.rdrichvaluetypes+xml"/>
  <Override PartName="/xl/richData/rdrichvaluestructure.xml" ContentType="application/vnd.ms-excel.rdrichvaluestructure+xml"/>
  <Override PartName="/xl/richData/rdrichvalue.xml" ContentType="application/vnd.ms-excel.rdrichvalue+xml"/>
  <Override PartName="/xl/richData/richValueRel.xml" ContentType="application/vnd.ms-excel.richvaluerel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S:\ACHETEURS\DOSSIERS-ACHATS\1. EN_CONSULTATION\2025-FPOT-DSI-CABLAGE\2. DCE\1- DCE Préparé\V0_ Version Initiale\PJ2- Projet de marché et ses annexes\2- Annexes\"/>
    </mc:Choice>
  </mc:AlternateContent>
  <xr:revisionPtr revIDLastSave="0" documentId="13_ncr:1_{6BA395AC-B152-4622-AF5F-A94F4ECAE9AA}" xr6:coauthVersionLast="36" xr6:coauthVersionMax="36" xr10:uidLastSave="{00000000-0000-0000-0000-000000000000}"/>
  <bookViews>
    <workbookView xWindow="0" yWindow="0" windowWidth="23040" windowHeight="9195" tabRatio="930" firstSheet="1" activeTab="1" xr2:uid="{00000000-000D-0000-FFFF-FFFF00000000}"/>
  </bookViews>
  <sheets>
    <sheet name="Récap" sheetId="18" state="hidden" r:id="rId1"/>
    <sheet name="DPGF" sheetId="24" r:id="rId2"/>
  </sheets>
  <definedNames>
    <definedName name="_xlnm._FilterDatabase" localSheetId="1" hidden="1">DPGF!#REF!</definedName>
    <definedName name="_Toc108171847" localSheetId="1">DPGF!#REF!</definedName>
    <definedName name="_Toc113209558" localSheetId="1">DPGF!#REF!</definedName>
    <definedName name="_Toc113209560" localSheetId="1">DPGF!#REF!</definedName>
    <definedName name="_Toc128757386" localSheetId="1">DPGF!#REF!</definedName>
    <definedName name="_Toc144235432" localSheetId="1">DPGF!#REF!</definedName>
    <definedName name="_Toc188353771" localSheetId="1">DPGF!#REF!</definedName>
    <definedName name="_Toc27752947" localSheetId="1">DPGF!#REF!</definedName>
    <definedName name="_Toc351109296" localSheetId="1">DPGF!#REF!</definedName>
    <definedName name="_Toc40067781" localSheetId="1">DPGF!#REF!</definedName>
    <definedName name="_Toc437420861" localSheetId="1">DPGF!#REF!</definedName>
    <definedName name="coef" localSheetId="1">DPGF!$A$2</definedName>
    <definedName name="coef">#REF!</definedName>
    <definedName name="d" localSheetId="1">DPGF!#REF!</definedName>
    <definedName name="d">#REF!</definedName>
    <definedName name="_xlnm.Print_Titles" localSheetId="1">DPGF!$1:$16</definedName>
    <definedName name="TMO" localSheetId="1">DPGF!#REF!</definedName>
    <definedName name="TMO">#REF!</definedName>
    <definedName name="_xlnm.Print_Area" localSheetId="1">DPGF!$A$1:$F$87</definedName>
    <definedName name="_xlnm.Print_Area" localSheetId="0">Récap!$A$1:$H$113</definedName>
  </definedNames>
  <calcPr calcId="191029"/>
</workbook>
</file>

<file path=xl/calcChain.xml><?xml version="1.0" encoding="utf-8"?>
<calcChain xmlns="http://schemas.openxmlformats.org/spreadsheetml/2006/main">
  <c r="F31" i="24" l="1"/>
  <c r="F23" i="24"/>
  <c r="F22" i="24"/>
  <c r="F21" i="24"/>
  <c r="F77" i="24"/>
  <c r="F76" i="24"/>
  <c r="F75" i="24"/>
  <c r="F78" i="24" s="1"/>
  <c r="F71" i="24"/>
  <c r="F70" i="24"/>
  <c r="F72" i="24" s="1"/>
  <c r="F66" i="24"/>
  <c r="F65" i="24"/>
  <c r="F64" i="24"/>
  <c r="F67" i="24" s="1"/>
  <c r="F60" i="24"/>
  <c r="F59" i="24"/>
  <c r="F58" i="24"/>
  <c r="F57" i="24"/>
  <c r="F56" i="24"/>
  <c r="F55" i="24"/>
  <c r="F54" i="24"/>
  <c r="F61" i="24" s="1"/>
  <c r="F50" i="24"/>
  <c r="F49" i="24"/>
  <c r="F48" i="24"/>
  <c r="F47" i="24"/>
  <c r="F45" i="24"/>
  <c r="F44" i="24"/>
  <c r="F43" i="24"/>
  <c r="F41" i="24"/>
  <c r="F40" i="24"/>
  <c r="F39" i="24"/>
  <c r="F37" i="24"/>
  <c r="F36" i="24"/>
  <c r="F35" i="24"/>
  <c r="F51" i="24" s="1"/>
  <c r="F30" i="24"/>
  <c r="F29" i="24"/>
  <c r="F28" i="24"/>
  <c r="F20" i="24" l="1"/>
  <c r="F24" i="24" s="1"/>
  <c r="F82" i="24" s="1"/>
  <c r="F84" i="24" l="1"/>
  <c r="F86" i="24" s="1"/>
  <c r="H30" i="18" l="1"/>
  <c r="G30" i="18"/>
  <c r="E30" i="18"/>
  <c r="H18" i="18"/>
  <c r="G18" i="18"/>
  <c r="G19" i="18" s="1"/>
  <c r="H36" i="18" l="1"/>
  <c r="H37" i="18" s="1"/>
  <c r="H38" i="18" s="1"/>
  <c r="G20" i="18"/>
  <c r="H31" i="18"/>
  <c r="H32" i="18" s="1"/>
  <c r="G31" i="18"/>
  <c r="G32" i="18" s="1"/>
  <c r="H19" i="18"/>
  <c r="H20" i="18" s="1"/>
  <c r="G36" i="18"/>
  <c r="G37" i="18" l="1"/>
  <c r="G38" i="18" s="1"/>
  <c r="F13" i="18" l="1"/>
  <c r="F12" i="18" s="1"/>
  <c r="F18" i="18" s="1"/>
  <c r="F19" i="18" s="1"/>
  <c r="F20" i="18" s="1"/>
  <c r="F25" i="18"/>
  <c r="F30" i="18" s="1"/>
  <c r="F31" i="18" s="1"/>
  <c r="F32" i="18" s="1"/>
  <c r="F36" i="18" l="1"/>
  <c r="F37" i="18" l="1"/>
  <c r="F38" i="18" s="1"/>
  <c r="E31" i="18" l="1"/>
  <c r="E32" i="18" s="1"/>
  <c r="E18" i="18"/>
  <c r="E36" i="18" l="1"/>
  <c r="E37" i="18" s="1"/>
  <c r="E38" i="18" s="1"/>
  <c r="E19" i="18"/>
  <c r="E20" i="18" s="1"/>
</calcChain>
</file>

<file path=xl/metadata.xml><?xml version="1.0" encoding="utf-8"?>
<metadata xmlns="http://schemas.openxmlformats.org/spreadsheetml/2006/main">
  <metadataTypes count="1">
    <metadataType name="XLRICHVALUE" minSupportedVersion="120000" copy="1" pasteAll="1" pasteValues="1" merge="1" splitFirst="1" rowColShift="1" clearFormats="1" clearComments="1" assign="1" coerce="1"/>
  </metadataTypes>
  <futureMetadata name="XLRICHVALUE" count="2">
    <bk>
      <extLst>
        <ext xmlns:xlrd="http://schemas.microsoft.com/office/spreadsheetml/2017/richdata" uri="{3e2802c4-a4d2-4d8b-9148-e3be6c30e623}">
          <xlrd:rvb i="0"/>
        </ext>
      </extLst>
    </bk>
    <bk>
      <extLst>
        <ext xmlns:xlrd="http://schemas.microsoft.com/office/spreadsheetml/2017/richdata" uri="{3e2802c4-a4d2-4d8b-9148-e3be6c30e623}">
          <xlrd:rvb i="1"/>
        </ext>
      </extLst>
    </bk>
  </futureMetadata>
  <valueMetadata count="2">
    <bk>
      <rc t="1" v="0"/>
    </bk>
    <bk>
      <rc t="1" v="1"/>
    </bk>
  </valueMetadata>
</metadata>
</file>

<file path=xl/sharedStrings.xml><?xml version="1.0" encoding="utf-8"?>
<sst xmlns="http://schemas.openxmlformats.org/spreadsheetml/2006/main" count="166" uniqueCount="94">
  <si>
    <t xml:space="preserve">Légende : </t>
  </si>
  <si>
    <t xml:space="preserve">p.m. = pour mémoire </t>
  </si>
  <si>
    <t>Ens. = un ensemble</t>
  </si>
  <si>
    <t>U = unitaire</t>
  </si>
  <si>
    <t>ml = mètre linéaire</t>
  </si>
  <si>
    <t>Poste</t>
  </si>
  <si>
    <t>Désignation</t>
  </si>
  <si>
    <t>Unité</t>
  </si>
  <si>
    <t>Prix unitaire
(euros HT)</t>
  </si>
  <si>
    <t>Prix total
(euros HT)</t>
  </si>
  <si>
    <t>TVA au taux de 20  %</t>
  </si>
  <si>
    <t>m² = mètre carré</t>
  </si>
  <si>
    <t>m3 = mètre cube</t>
  </si>
  <si>
    <t>Quantité  Entreprise</t>
  </si>
  <si>
    <t>PRO</t>
  </si>
  <si>
    <t xml:space="preserve"> Total HT </t>
  </si>
  <si>
    <t>TVA 20%</t>
  </si>
  <si>
    <t>Total TTC</t>
  </si>
  <si>
    <t xml:space="preserve"> Total   HT </t>
  </si>
  <si>
    <t>Rendu du 30/05/2023</t>
  </si>
  <si>
    <t>APR-004-2021 - Indice E</t>
  </si>
  <si>
    <t>COMPARATIF BUDGET/OFFRES</t>
  </si>
  <si>
    <t>L'entreprise Septentrionale précise dans le mémoire technique :</t>
  </si>
  <si>
    <t>NOM ENT 1</t>
  </si>
  <si>
    <t>NOM ENT 2</t>
  </si>
  <si>
    <t>Estimation MOE 
PRO 
Rendu XX/XX/XXXX</t>
  </si>
  <si>
    <t>TOTAL  HT</t>
  </si>
  <si>
    <t>TOTAL TTC</t>
  </si>
  <si>
    <t>XXXXXXXXXXXXXXXXXXX</t>
  </si>
  <si>
    <t>Ens</t>
  </si>
  <si>
    <t>Estimation PRO - LOT 03 SECOND ŒUVRE</t>
  </si>
  <si>
    <t>Dépose de l'ancien réseau</t>
  </si>
  <si>
    <t>Cable 2*4p ftp 100ohms cat 7</t>
  </si>
  <si>
    <t>Prises RJ45 sur boîtier mosaïc</t>
  </si>
  <si>
    <t>Réflectométrie rj 45</t>
  </si>
  <si>
    <t>Gaine</t>
  </si>
  <si>
    <t>Cordons RJ45</t>
  </si>
  <si>
    <t>Jarretières</t>
  </si>
  <si>
    <t xml:space="preserve">Recette </t>
  </si>
  <si>
    <t>PRESTATIONS</t>
  </si>
  <si>
    <t>4.1</t>
  </si>
  <si>
    <t>4.2</t>
  </si>
  <si>
    <t>Baies informatiques 800*800 N4.00.B22b</t>
  </si>
  <si>
    <t>4.3</t>
  </si>
  <si>
    <t xml:space="preserve">Fibre optique single mode N4.00.A30bis  </t>
  </si>
  <si>
    <t xml:space="preserve">Fibre optique single mode N4.00.C60bis  </t>
  </si>
  <si>
    <t>Fibre optique single mode N4.00.C80bis</t>
  </si>
  <si>
    <t xml:space="preserve">Coffret 12U P= 600 + PDU  N4.00.A30bis  </t>
  </si>
  <si>
    <t xml:space="preserve">Fibre optique single mode N4.00.B22 </t>
  </si>
  <si>
    <t xml:space="preserve">Fibre optique multi mode N4.00.B22 </t>
  </si>
  <si>
    <t xml:space="preserve">Autres locaux techniques informatiques </t>
  </si>
  <si>
    <t>PDU</t>
  </si>
  <si>
    <t>Câblage cuivre</t>
  </si>
  <si>
    <t>4.3.2</t>
  </si>
  <si>
    <t>4.3.3</t>
  </si>
  <si>
    <t>Point en attente</t>
  </si>
  <si>
    <t xml:space="preserve">Salle de réunion trappes de sol y compris percement et encastrement </t>
  </si>
  <si>
    <t>4.3.4</t>
  </si>
  <si>
    <t xml:space="preserve">Panneau de brassage 24 ports rj 45 FTP  N4.00.A30bis  </t>
  </si>
  <si>
    <t>Panneau de brassage 24 ports rj 45 FTP  N4.00.B22</t>
  </si>
  <si>
    <t xml:space="preserve">Panneau de brassage 24 ports rj 45 FTP  N4.00.C80bis  </t>
  </si>
  <si>
    <t xml:space="preserve">Panneau de brassage 24 ports rj 45 FTP  N4.00.C60bis   </t>
  </si>
  <si>
    <t xml:space="preserve">Coffret  12U P= 600 + PDU  N4.00.C60bis  </t>
  </si>
  <si>
    <t>Coffret 12U P= 600 + PDU N4.00.C80bis</t>
  </si>
  <si>
    <t>4.4</t>
  </si>
  <si>
    <t>Baie informatique 1000*1000 N4.00.B22</t>
  </si>
  <si>
    <t>Dépose de l'ancienne baie</t>
  </si>
  <si>
    <t>4.5</t>
  </si>
  <si>
    <t>Cordons et jarretières optiques</t>
  </si>
  <si>
    <t>5.1</t>
  </si>
  <si>
    <t>Réflectométrie des fibres optiques</t>
  </si>
  <si>
    <t>Plan d'implentation des prises et chemins de câbles</t>
  </si>
  <si>
    <t>Sous-total 3</t>
  </si>
  <si>
    <t xml:space="preserve">Pièce N4.00.A30bis  </t>
  </si>
  <si>
    <t xml:space="preserve">Pièce  N4.00.C60bis  </t>
  </si>
  <si>
    <t xml:space="preserve">Pièce  N4.00.C80bis  </t>
  </si>
  <si>
    <t xml:space="preserve">Pièce  N4.00.B22  (ancien local)  </t>
  </si>
  <si>
    <t xml:space="preserve">Coffret 12U P= 600 + PDU N4.00.B22 </t>
  </si>
  <si>
    <t>Sous-total 4.1</t>
  </si>
  <si>
    <t>Sous-total 4.2</t>
  </si>
  <si>
    <t>Sous-total 4.3</t>
  </si>
  <si>
    <t>Sous-total 4.4</t>
  </si>
  <si>
    <t>Sous-total 4.5</t>
  </si>
  <si>
    <t>Sous-total 5</t>
  </si>
  <si>
    <t>Rebouchage ouvertures (mousse coupe feu)</t>
  </si>
  <si>
    <t>Percements</t>
  </si>
  <si>
    <t>Carrotages eventuel</t>
  </si>
  <si>
    <t>Chemin de câble éventuel</t>
  </si>
  <si>
    <t>Moulures</t>
  </si>
  <si>
    <t xml:space="preserve">Panneaux de brassage 24 ports rj 45 FTP </t>
  </si>
  <si>
    <t>Materiels à fournir en B22 (Ancien répartiteur)</t>
  </si>
  <si>
    <t>Materiels à fournir en B22B (Nouveau répartiteur)</t>
  </si>
  <si>
    <t>DPG</t>
  </si>
  <si>
    <t>FOURNITURE ET INSTALLATION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</si>
</sst>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4" formatCode="_-* #,##0.00\ &quot;€&quot;_-;\-* #,##0.00\ &quot;€&quot;_-;_-* &quot;-&quot;??\ &quot;€&quot;_-;_-@_-"/>
    <numFmt numFmtId="164" formatCode="_-* #,##0.00_-;\-* #,##0.00_-;_-* &quot;-&quot;??_-;_-@_-"/>
    <numFmt numFmtId="165" formatCode="#,##0.00\ &quot;F&quot;;[Red]\-#,##0.00\ &quot;F&quot;"/>
    <numFmt numFmtId="166" formatCode="_-* #,##0.00\ &quot;F&quot;_-;\-* #,##0.00\ &quot;F&quot;_-;_-* &quot;-&quot;??\ &quot;F&quot;_-;_-@_-"/>
    <numFmt numFmtId="167" formatCode="_-* #,##0.00\ _F_-;\-* #,##0.00\ _F_-;_-* &quot;-&quot;??\ _F_-;_-@_-"/>
    <numFmt numFmtId="168" formatCode="#,##0\ [$€-1]"/>
    <numFmt numFmtId="169" formatCode="#,##0.00\ _ &quot;€&quot;"/>
    <numFmt numFmtId="170" formatCode="_-* #,##0.00\ [$€-40C]_-;\-* #,##0.00\ [$€-40C]_-;_-* &quot;-&quot;??\ [$€-40C]_-;_-@_-"/>
    <numFmt numFmtId="171" formatCode="_-* #,##0\ &quot;€&quot;_-;\-* #,##0\ &quot;€&quot;_-;_-* &quot;-&quot;??\ &quot;€&quot;_-;_-@_-"/>
    <numFmt numFmtId="172" formatCode="#,##0.00\ &quot;€&quot;"/>
  </numFmts>
  <fonts count="3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u/>
      <sz val="10"/>
      <color theme="10"/>
      <name val="Arial"/>
      <family val="2"/>
    </font>
    <font>
      <b/>
      <sz val="10"/>
      <color rgb="FF000000"/>
      <name val="Calibri"/>
      <family val="1"/>
    </font>
    <font>
      <b/>
      <sz val="9"/>
      <color rgb="FF000080"/>
      <name val="Calibri"/>
      <family val="1"/>
    </font>
    <font>
      <sz val="8"/>
      <color rgb="FF000000"/>
      <name val="Calibri"/>
      <family val="1"/>
    </font>
    <font>
      <b/>
      <sz val="8"/>
      <color rgb="FF008080"/>
      <name val="Calibri"/>
      <family val="1"/>
    </font>
    <font>
      <sz val="8"/>
      <color rgb="FF000080"/>
      <name val="Calibri"/>
      <family val="1"/>
    </font>
    <font>
      <sz val="10"/>
      <color rgb="FF000000"/>
      <name val="Calibri"/>
      <family val="1"/>
    </font>
    <font>
      <sz val="10"/>
      <name val="Arial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theme="0"/>
      <name val="Calibri"/>
      <family val="2"/>
      <scheme val="minor"/>
    </font>
    <font>
      <b/>
      <sz val="12"/>
      <name val="Arial"/>
      <family val="2"/>
    </font>
    <font>
      <b/>
      <u/>
      <sz val="12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CECE"/>
        <bgColor indexed="64"/>
      </patternFill>
    </fill>
    <fill>
      <patternFill patternType="solid">
        <fgColor rgb="FFC4C4C4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</borders>
  <cellStyleXfs count="46">
    <xf numFmtId="0" fontId="0" fillId="0" borderId="0"/>
    <xf numFmtId="167" fontId="7" fillId="0" borderId="0" applyFont="0" applyFill="0" applyBorder="0" applyAlignment="0" applyProtection="0"/>
    <xf numFmtId="167" fontId="7" fillId="0" borderId="0" applyFont="0" applyFill="0" applyBorder="0" applyAlignment="0" applyProtection="0"/>
    <xf numFmtId="40" fontId="13" fillId="0" borderId="0" applyFont="0" applyFill="0" applyBorder="0" applyAlignment="0" applyProtection="0"/>
    <xf numFmtId="167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13" fillId="0" borderId="0" applyFont="0" applyFill="0" applyBorder="0" applyAlignment="0" applyProtection="0"/>
    <xf numFmtId="166" fontId="7" fillId="0" borderId="0" applyFont="0" applyFill="0" applyBorder="0" applyAlignment="0" applyProtection="0"/>
    <xf numFmtId="44" fontId="18" fillId="0" borderId="0" applyFont="0" applyFill="0" applyBorder="0" applyAlignment="0" applyProtection="0"/>
    <xf numFmtId="44" fontId="15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/>
    <xf numFmtId="0" fontId="14" fillId="0" borderId="0"/>
    <xf numFmtId="0" fontId="20" fillId="0" borderId="0" applyNumberFormat="0" applyFill="0" applyBorder="0" applyAlignment="0" applyProtection="0"/>
    <xf numFmtId="49" fontId="4" fillId="0" borderId="0" applyFill="0"/>
    <xf numFmtId="49" fontId="21" fillId="2" borderId="0">
      <alignment horizontal="left" vertical="top" wrapText="1"/>
    </xf>
    <xf numFmtId="49" fontId="22" fillId="3" borderId="0">
      <alignment horizontal="left" vertical="top" wrapText="1"/>
    </xf>
    <xf numFmtId="49" fontId="23" fillId="0" borderId="0" applyFill="0">
      <alignment horizontal="left" vertical="top" wrapText="1"/>
    </xf>
    <xf numFmtId="49" fontId="24" fillId="0" borderId="0" applyFill="0">
      <alignment horizontal="left" vertical="top" wrapText="1"/>
    </xf>
    <xf numFmtId="49" fontId="25" fillId="0" borderId="0" applyFill="0">
      <alignment horizontal="left" vertical="top" wrapText="1"/>
    </xf>
    <xf numFmtId="49" fontId="26" fillId="0" borderId="0" applyFill="0">
      <alignment horizontal="left" vertical="top" wrapText="1"/>
    </xf>
    <xf numFmtId="0" fontId="3" fillId="0" borderId="0"/>
    <xf numFmtId="0" fontId="3" fillId="0" borderId="0"/>
    <xf numFmtId="164" fontId="3" fillId="0" borderId="0" applyFont="0" applyFill="0" applyBorder="0" applyAlignment="0" applyProtection="0"/>
    <xf numFmtId="44" fontId="27" fillId="0" borderId="0" applyFont="0" applyFill="0" applyBorder="0" applyAlignment="0" applyProtection="0"/>
    <xf numFmtId="0" fontId="2" fillId="0" borderId="0"/>
    <xf numFmtId="0" fontId="2" fillId="0" borderId="0"/>
    <xf numFmtId="164" fontId="2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7" fillId="0" borderId="0"/>
    <xf numFmtId="49" fontId="1" fillId="0" borderId="0" applyFill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1" fillId="0" borderId="0"/>
    <xf numFmtId="0" fontId="1" fillId="0" borderId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</cellStyleXfs>
  <cellXfs count="193">
    <xf numFmtId="0" fontId="0" fillId="0" borderId="0" xfId="0"/>
    <xf numFmtId="0" fontId="7" fillId="0" borderId="0" xfId="0" applyFont="1" applyAlignment="1">
      <alignment wrapText="1"/>
    </xf>
    <xf numFmtId="0" fontId="6" fillId="0" borderId="3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textRotation="90" wrapText="1"/>
    </xf>
    <xf numFmtId="2" fontId="6" fillId="0" borderId="3" xfId="16" applyNumberFormat="1" applyFont="1" applyBorder="1" applyAlignment="1">
      <alignment horizontal="center" vertical="center" textRotation="90" wrapText="1"/>
    </xf>
    <xf numFmtId="170" fontId="7" fillId="0" borderId="8" xfId="0" applyNumberFormat="1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6" fillId="0" borderId="8" xfId="16" applyFont="1" applyBorder="1" applyAlignment="1">
      <alignment horizontal="center" vertical="center" wrapText="1"/>
    </xf>
    <xf numFmtId="0" fontId="6" fillId="0" borderId="0" xfId="0" applyFont="1"/>
    <xf numFmtId="0" fontId="5" fillId="0" borderId="8" xfId="0" applyFont="1" applyBorder="1" applyAlignment="1">
      <alignment vertical="center" wrapText="1"/>
    </xf>
    <xf numFmtId="170" fontId="6" fillId="0" borderId="2" xfId="0" applyNumberFormat="1" applyFont="1" applyBorder="1" applyAlignment="1">
      <alignment horizontal="center" vertical="center"/>
    </xf>
    <xf numFmtId="0" fontId="0" fillId="5" borderId="26" xfId="0" applyFill="1" applyBorder="1"/>
    <xf numFmtId="0" fontId="0" fillId="5" borderId="28" xfId="0" applyFill="1" applyBorder="1"/>
    <xf numFmtId="44" fontId="29" fillId="5" borderId="32" xfId="0" applyNumberFormat="1" applyFont="1" applyFill="1" applyBorder="1"/>
    <xf numFmtId="44" fontId="29" fillId="5" borderId="28" xfId="0" applyNumberFormat="1" applyFont="1" applyFill="1" applyBorder="1"/>
    <xf numFmtId="0" fontId="0" fillId="5" borderId="32" xfId="0" applyFill="1" applyBorder="1"/>
    <xf numFmtId="44" fontId="0" fillId="0" borderId="0" xfId="29" applyFont="1"/>
    <xf numFmtId="44" fontId="0" fillId="0" borderId="0" xfId="0" applyNumberFormat="1"/>
    <xf numFmtId="171" fontId="0" fillId="5" borderId="28" xfId="0" applyNumberFormat="1" applyFill="1" applyBorder="1"/>
    <xf numFmtId="171" fontId="0" fillId="5" borderId="30" xfId="0" applyNumberFormat="1" applyFill="1" applyBorder="1"/>
    <xf numFmtId="171" fontId="29" fillId="5" borderId="31" xfId="0" applyNumberFormat="1" applyFont="1" applyFill="1" applyBorder="1"/>
    <xf numFmtId="44" fontId="29" fillId="5" borderId="31" xfId="0" applyNumberFormat="1" applyFont="1" applyFill="1" applyBorder="1"/>
    <xf numFmtId="172" fontId="0" fillId="0" borderId="0" xfId="0" applyNumberFormat="1"/>
    <xf numFmtId="0" fontId="0" fillId="5" borderId="9" xfId="0" applyFill="1" applyBorder="1"/>
    <xf numFmtId="0" fontId="0" fillId="5" borderId="1" xfId="0" applyFill="1" applyBorder="1"/>
    <xf numFmtId="171" fontId="0" fillId="5" borderId="1" xfId="0" applyNumberFormat="1" applyFill="1" applyBorder="1"/>
    <xf numFmtId="171" fontId="0" fillId="5" borderId="33" xfId="0" applyNumberFormat="1" applyFill="1" applyBorder="1"/>
    <xf numFmtId="171" fontId="29" fillId="5" borderId="22" xfId="0" applyNumberFormat="1" applyFont="1" applyFill="1" applyBorder="1"/>
    <xf numFmtId="171" fontId="29" fillId="5" borderId="34" xfId="0" applyNumberFormat="1" applyFont="1" applyFill="1" applyBorder="1"/>
    <xf numFmtId="44" fontId="29" fillId="5" borderId="1" xfId="0" applyNumberFormat="1" applyFont="1" applyFill="1" applyBorder="1"/>
    <xf numFmtId="0" fontId="0" fillId="5" borderId="34" xfId="0" applyFill="1" applyBorder="1"/>
    <xf numFmtId="172" fontId="0" fillId="5" borderId="37" xfId="0" applyNumberFormat="1" applyFill="1" applyBorder="1"/>
    <xf numFmtId="44" fontId="0" fillId="5" borderId="37" xfId="0" applyNumberFormat="1" applyFill="1" applyBorder="1"/>
    <xf numFmtId="44" fontId="0" fillId="5" borderId="31" xfId="0" applyNumberFormat="1" applyFill="1" applyBorder="1"/>
    <xf numFmtId="0" fontId="6" fillId="0" borderId="0" xfId="0" applyFont="1" applyAlignment="1">
      <alignment wrapText="1"/>
    </xf>
    <xf numFmtId="44" fontId="31" fillId="4" borderId="0" xfId="29" applyFont="1" applyFill="1" applyBorder="1" applyAlignment="1">
      <alignment horizontal="center"/>
    </xf>
    <xf numFmtId="0" fontId="6" fillId="6" borderId="2" xfId="0" applyFont="1" applyFill="1" applyBorder="1" applyAlignment="1">
      <alignment horizontal="center"/>
    </xf>
    <xf numFmtId="0" fontId="7" fillId="6" borderId="2" xfId="0" applyFont="1" applyFill="1" applyBorder="1" applyAlignment="1">
      <alignment wrapText="1"/>
    </xf>
    <xf numFmtId="0" fontId="7" fillId="6" borderId="2" xfId="0" applyFont="1" applyFill="1" applyBorder="1" applyAlignment="1">
      <alignment horizontal="center" vertical="center"/>
    </xf>
    <xf numFmtId="0" fontId="7" fillId="6" borderId="2" xfId="0" applyFont="1" applyFill="1" applyBorder="1" applyAlignment="1">
      <alignment horizontal="center"/>
    </xf>
    <xf numFmtId="170" fontId="7" fillId="6" borderId="2" xfId="0" applyNumberFormat="1" applyFont="1" applyFill="1" applyBorder="1" applyAlignment="1">
      <alignment horizontal="center"/>
    </xf>
    <xf numFmtId="49" fontId="7" fillId="6" borderId="2" xfId="0" applyNumberFormat="1" applyFont="1" applyFill="1" applyBorder="1" applyAlignment="1">
      <alignment horizontal="center" vertical="center"/>
    </xf>
    <xf numFmtId="49" fontId="9" fillId="6" borderId="5" xfId="0" applyNumberFormat="1" applyFont="1" applyFill="1" applyBorder="1" applyAlignment="1">
      <alignment horizontal="center"/>
    </xf>
    <xf numFmtId="44" fontId="9" fillId="6" borderId="5" xfId="0" applyNumberFormat="1" applyFont="1" applyFill="1" applyBorder="1" applyAlignment="1">
      <alignment horizontal="center"/>
    </xf>
    <xf numFmtId="0" fontId="8" fillId="6" borderId="2" xfId="0" applyFont="1" applyFill="1" applyBorder="1" applyAlignment="1">
      <alignment horizontal="center"/>
    </xf>
    <xf numFmtId="0" fontId="6" fillId="6" borderId="2" xfId="16" applyFont="1" applyFill="1" applyBorder="1" applyAlignment="1">
      <alignment horizontal="right" vertical="top" wrapText="1"/>
    </xf>
    <xf numFmtId="49" fontId="9" fillId="6" borderId="2" xfId="0" applyNumberFormat="1" applyFont="1" applyFill="1" applyBorder="1" applyAlignment="1">
      <alignment horizontal="center"/>
    </xf>
    <xf numFmtId="169" fontId="6" fillId="6" borderId="2" xfId="0" applyNumberFormat="1" applyFont="1" applyFill="1" applyBorder="1" applyAlignment="1">
      <alignment horizontal="center" vertical="top"/>
    </xf>
    <xf numFmtId="0" fontId="6" fillId="6" borderId="16" xfId="0" applyFont="1" applyFill="1" applyBorder="1" applyAlignment="1">
      <alignment horizontal="center"/>
    </xf>
    <xf numFmtId="49" fontId="7" fillId="6" borderId="16" xfId="0" applyNumberFormat="1" applyFont="1" applyFill="1" applyBorder="1" applyAlignment="1">
      <alignment horizontal="center"/>
    </xf>
    <xf numFmtId="44" fontId="9" fillId="6" borderId="16" xfId="0" applyNumberFormat="1" applyFont="1" applyFill="1" applyBorder="1" applyAlignment="1">
      <alignment horizontal="center"/>
    </xf>
    <xf numFmtId="2" fontId="19" fillId="6" borderId="10" xfId="16" applyNumberFormat="1" applyFont="1" applyFill="1" applyBorder="1" applyAlignment="1">
      <alignment wrapText="1"/>
    </xf>
    <xf numFmtId="0" fontId="19" fillId="6" borderId="10" xfId="16" applyFont="1" applyFill="1" applyBorder="1" applyAlignment="1">
      <alignment wrapText="1"/>
    </xf>
    <xf numFmtId="0" fontId="7" fillId="6" borderId="1" xfId="16" applyFont="1" applyFill="1" applyBorder="1" applyAlignment="1">
      <alignment horizontal="center" vertical="center"/>
    </xf>
    <xf numFmtId="0" fontId="7" fillId="6" borderId="12" xfId="16" applyFont="1" applyFill="1" applyBorder="1" applyAlignment="1">
      <alignment horizontal="center" vertical="center"/>
    </xf>
    <xf numFmtId="0" fontId="16" fillId="6" borderId="1" xfId="16" applyFont="1" applyFill="1" applyBorder="1" applyAlignment="1">
      <alignment horizontal="center" vertical="center"/>
    </xf>
    <xf numFmtId="0" fontId="11" fillId="6" borderId="4" xfId="16" applyFont="1" applyFill="1" applyBorder="1" applyAlignment="1">
      <alignment vertical="center" wrapText="1"/>
    </xf>
    <xf numFmtId="0" fontId="10" fillId="6" borderId="4" xfId="16" applyFont="1" applyFill="1" applyBorder="1" applyAlignment="1">
      <alignment horizontal="center" vertical="top" wrapText="1"/>
    </xf>
    <xf numFmtId="2" fontId="10" fillId="6" borderId="4" xfId="16" applyNumberFormat="1" applyFont="1" applyFill="1" applyBorder="1" applyAlignment="1">
      <alignment horizontal="center" vertical="top" wrapText="1"/>
    </xf>
    <xf numFmtId="0" fontId="0" fillId="6" borderId="18" xfId="0" applyFill="1" applyBorder="1" applyAlignment="1">
      <alignment horizontal="center"/>
    </xf>
    <xf numFmtId="0" fontId="0" fillId="6" borderId="18" xfId="0" applyFill="1" applyBorder="1"/>
    <xf numFmtId="171" fontId="7" fillId="6" borderId="19" xfId="29" applyNumberFormat="1" applyFont="1" applyFill="1" applyBorder="1" applyAlignment="1">
      <alignment vertical="center"/>
    </xf>
    <xf numFmtId="172" fontId="0" fillId="6" borderId="18" xfId="0" applyNumberFormat="1" applyFill="1" applyBorder="1"/>
    <xf numFmtId="0" fontId="0" fillId="6" borderId="19" xfId="0" applyFill="1" applyBorder="1"/>
    <xf numFmtId="0" fontId="30" fillId="6" borderId="0" xfId="0" applyFont="1" applyFill="1" applyAlignment="1">
      <alignment vertical="center"/>
    </xf>
    <xf numFmtId="0" fontId="30" fillId="6" borderId="21" xfId="0" applyFont="1" applyFill="1" applyBorder="1" applyAlignment="1">
      <alignment vertical="center"/>
    </xf>
    <xf numFmtId="172" fontId="0" fillId="6" borderId="0" xfId="0" applyNumberFormat="1" applyFill="1"/>
    <xf numFmtId="0" fontId="0" fillId="6" borderId="21" xfId="0" applyFill="1" applyBorder="1"/>
    <xf numFmtId="0" fontId="10" fillId="6" borderId="20" xfId="16" applyFont="1" applyFill="1" applyBorder="1" applyAlignment="1">
      <alignment vertical="center" wrapText="1"/>
    </xf>
    <xf numFmtId="0" fontId="10" fillId="6" borderId="0" xfId="16" applyFont="1" applyFill="1" applyAlignment="1">
      <alignment vertical="center" wrapText="1"/>
    </xf>
    <xf numFmtId="0" fontId="0" fillId="6" borderId="20" xfId="0" applyFill="1" applyBorder="1"/>
    <xf numFmtId="0" fontId="0" fillId="6" borderId="22" xfId="0" applyFill="1" applyBorder="1"/>
    <xf numFmtId="0" fontId="0" fillId="6" borderId="23" xfId="0" applyFill="1" applyBorder="1" applyAlignment="1">
      <alignment horizontal="center"/>
    </xf>
    <xf numFmtId="44" fontId="0" fillId="6" borderId="24" xfId="29" applyFont="1" applyFill="1" applyBorder="1"/>
    <xf numFmtId="172" fontId="0" fillId="6" borderId="23" xfId="0" applyNumberFormat="1" applyFill="1" applyBorder="1"/>
    <xf numFmtId="0" fontId="0" fillId="6" borderId="24" xfId="0" applyFill="1" applyBorder="1"/>
    <xf numFmtId="0" fontId="29" fillId="6" borderId="20" xfId="0" applyFont="1" applyFill="1" applyBorder="1" applyAlignment="1">
      <alignment horizontal="center" wrapText="1"/>
    </xf>
    <xf numFmtId="0" fontId="29" fillId="6" borderId="0" xfId="0" applyFont="1" applyFill="1" applyAlignment="1">
      <alignment horizontal="center" wrapText="1"/>
    </xf>
    <xf numFmtId="0" fontId="29" fillId="6" borderId="0" xfId="0" applyFont="1" applyFill="1" applyAlignment="1">
      <alignment horizontal="center"/>
    </xf>
    <xf numFmtId="0" fontId="29" fillId="6" borderId="0" xfId="0" applyFont="1" applyFill="1" applyAlignment="1">
      <alignment horizontal="right"/>
    </xf>
    <xf numFmtId="0" fontId="29" fillId="6" borderId="22" xfId="0" applyFont="1" applyFill="1" applyBorder="1" applyAlignment="1">
      <alignment horizontal="center"/>
    </xf>
    <xf numFmtId="0" fontId="29" fillId="6" borderId="23" xfId="0" applyFont="1" applyFill="1" applyBorder="1" applyAlignment="1">
      <alignment horizontal="center"/>
    </xf>
    <xf numFmtId="0" fontId="6" fillId="6" borderId="23" xfId="0" applyFont="1" applyFill="1" applyBorder="1" applyAlignment="1">
      <alignment horizontal="right"/>
    </xf>
    <xf numFmtId="0" fontId="29" fillId="6" borderId="23" xfId="0" applyFont="1" applyFill="1" applyBorder="1" applyAlignment="1">
      <alignment horizontal="right"/>
    </xf>
    <xf numFmtId="0" fontId="29" fillId="6" borderId="6" xfId="0" applyFont="1" applyFill="1" applyBorder="1" applyAlignment="1">
      <alignment horizontal="right"/>
    </xf>
    <xf numFmtId="0" fontId="6" fillId="6" borderId="29" xfId="0" applyFont="1" applyFill="1" applyBorder="1" applyAlignment="1">
      <alignment horizontal="right"/>
    </xf>
    <xf numFmtId="0" fontId="19" fillId="6" borderId="0" xfId="16" applyFont="1" applyFill="1" applyAlignment="1">
      <alignment vertical="center" wrapText="1"/>
    </xf>
    <xf numFmtId="0" fontId="19" fillId="6" borderId="0" xfId="16" applyFont="1" applyFill="1" applyAlignment="1">
      <alignment wrapText="1"/>
    </xf>
    <xf numFmtId="0" fontId="12" fillId="6" borderId="0" xfId="16" applyFont="1" applyFill="1" applyAlignment="1">
      <alignment horizontal="left" vertical="center" wrapText="1"/>
    </xf>
    <xf numFmtId="0" fontId="19" fillId="6" borderId="0" xfId="16" applyFont="1" applyFill="1"/>
    <xf numFmtId="170" fontId="7" fillId="0" borderId="2" xfId="0" applyNumberFormat="1" applyFont="1" applyBorder="1" applyAlignment="1">
      <alignment vertical="center"/>
    </xf>
    <xf numFmtId="0" fontId="7" fillId="0" borderId="2" xfId="18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170" fontId="5" fillId="0" borderId="2" xfId="0" applyNumberFormat="1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49" fontId="7" fillId="0" borderId="8" xfId="0" applyNumberFormat="1" applyFont="1" applyBorder="1" applyAlignment="1">
      <alignment horizontal="right" vertical="center" wrapText="1"/>
    </xf>
    <xf numFmtId="0" fontId="5" fillId="0" borderId="8" xfId="0" applyFont="1" applyBorder="1" applyAlignment="1">
      <alignment horizontal="center" vertical="center"/>
    </xf>
    <xf numFmtId="170" fontId="5" fillId="0" borderId="8" xfId="0" applyNumberFormat="1" applyFont="1" applyBorder="1" applyAlignment="1">
      <alignment horizontal="center" vertical="center" wrapText="1"/>
    </xf>
    <xf numFmtId="168" fontId="6" fillId="0" borderId="13" xfId="16" applyNumberFormat="1" applyFont="1" applyBorder="1" applyAlignment="1">
      <alignment horizontal="center" vertical="center" wrapText="1"/>
    </xf>
    <xf numFmtId="170" fontId="5" fillId="0" borderId="1" xfId="0" applyNumberFormat="1" applyFont="1" applyBorder="1" applyAlignment="1">
      <alignment horizontal="center" vertical="center" wrapText="1"/>
    </xf>
    <xf numFmtId="170" fontId="5" fillId="0" borderId="9" xfId="0" applyNumberFormat="1" applyFont="1" applyBorder="1" applyAlignment="1">
      <alignment horizontal="center" vertical="center" wrapText="1"/>
    </xf>
    <xf numFmtId="170" fontId="7" fillId="6" borderId="1" xfId="0" applyNumberFormat="1" applyFont="1" applyFill="1" applyBorder="1" applyAlignment="1">
      <alignment horizontal="center"/>
    </xf>
    <xf numFmtId="49" fontId="9" fillId="6" borderId="38" xfId="0" applyNumberFormat="1" applyFont="1" applyFill="1" applyBorder="1" applyAlignment="1">
      <alignment horizontal="center"/>
    </xf>
    <xf numFmtId="49" fontId="7" fillId="6" borderId="12" xfId="0" applyNumberFormat="1" applyFont="1" applyFill="1" applyBorder="1" applyAlignment="1">
      <alignment horizontal="center"/>
    </xf>
    <xf numFmtId="0" fontId="7" fillId="6" borderId="2" xfId="16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7" fillId="6" borderId="0" xfId="16" applyFont="1" applyFill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49" fontId="6" fillId="6" borderId="2" xfId="0" applyNumberFormat="1" applyFont="1" applyFill="1" applyBorder="1" applyAlignment="1">
      <alignment horizontal="center" wrapText="1"/>
    </xf>
    <xf numFmtId="49" fontId="9" fillId="6" borderId="2" xfId="0" applyNumberFormat="1" applyFont="1" applyFill="1" applyBorder="1" applyAlignment="1">
      <alignment horizontal="center" wrapText="1"/>
    </xf>
    <xf numFmtId="49" fontId="6" fillId="6" borderId="16" xfId="0" applyNumberFormat="1" applyFont="1" applyFill="1" applyBorder="1" applyAlignment="1">
      <alignment horizontal="center" wrapText="1"/>
    </xf>
    <xf numFmtId="0" fontId="19" fillId="6" borderId="9" xfId="16" applyFont="1" applyFill="1" applyBorder="1" applyAlignment="1">
      <alignment wrapText="1"/>
    </xf>
    <xf numFmtId="0" fontId="10" fillId="6" borderId="12" xfId="16" applyFont="1" applyFill="1" applyBorder="1" applyAlignment="1">
      <alignment horizontal="center" vertical="top" wrapText="1"/>
    </xf>
    <xf numFmtId="0" fontId="6" fillId="0" borderId="0" xfId="0" applyFont="1" applyAlignment="1">
      <alignment horizontal="center" vertical="center"/>
    </xf>
    <xf numFmtId="49" fontId="7" fillId="0" borderId="16" xfId="0" applyNumberFormat="1" applyFont="1" applyBorder="1" applyAlignment="1">
      <alignment horizontal="right" vertical="center" wrapText="1"/>
    </xf>
    <xf numFmtId="0" fontId="6" fillId="0" borderId="8" xfId="0" applyFont="1" applyBorder="1" applyAlignment="1">
      <alignment horizontal="left" vertical="center" wrapText="1"/>
    </xf>
    <xf numFmtId="0" fontId="7" fillId="0" borderId="10" xfId="0" applyFont="1" applyBorder="1" applyAlignment="1">
      <alignment horizontal="center" vertical="center"/>
    </xf>
    <xf numFmtId="0" fontId="34" fillId="0" borderId="2" xfId="0" applyFont="1" applyBorder="1" applyAlignment="1">
      <alignment wrapText="1"/>
    </xf>
    <xf numFmtId="0" fontId="7" fillId="0" borderId="2" xfId="0" applyFont="1" applyBorder="1" applyAlignment="1">
      <alignment horizontal="left" vertical="center" wrapText="1" indent="1"/>
    </xf>
    <xf numFmtId="0" fontId="6" fillId="0" borderId="2" xfId="0" applyFont="1" applyBorder="1" applyAlignment="1">
      <alignment horizontal="right" vertical="center" wrapText="1"/>
    </xf>
    <xf numFmtId="0" fontId="33" fillId="0" borderId="1" xfId="0" applyFont="1" applyBorder="1" applyAlignment="1">
      <alignment horizontal="center"/>
    </xf>
    <xf numFmtId="0" fontId="6" fillId="0" borderId="9" xfId="0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19" fillId="6" borderId="11" xfId="16" applyFont="1" applyFill="1" applyBorder="1" applyAlignment="1">
      <alignment horizontal="right" wrapText="1"/>
    </xf>
    <xf numFmtId="0" fontId="10" fillId="6" borderId="7" xfId="16" applyFont="1" applyFill="1" applyBorder="1" applyAlignment="1">
      <alignment horizontal="center" vertical="top" wrapText="1"/>
    </xf>
    <xf numFmtId="168" fontId="6" fillId="0" borderId="3" xfId="16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9" xfId="16" applyFont="1" applyBorder="1" applyAlignment="1">
      <alignment horizontal="center" vertical="center"/>
    </xf>
    <xf numFmtId="2" fontId="19" fillId="0" borderId="10" xfId="16" applyNumberFormat="1" applyFont="1" applyBorder="1" applyAlignment="1">
      <alignment wrapText="1"/>
    </xf>
    <xf numFmtId="0" fontId="19" fillId="0" borderId="10" xfId="16" applyFont="1" applyBorder="1" applyAlignment="1">
      <alignment wrapText="1"/>
    </xf>
    <xf numFmtId="0" fontId="19" fillId="0" borderId="11" xfId="16" applyFont="1" applyBorder="1" applyAlignment="1">
      <alignment horizontal="right" wrapText="1"/>
    </xf>
    <xf numFmtId="0" fontId="7" fillId="0" borderId="1" xfId="16" applyFont="1" applyBorder="1" applyAlignment="1">
      <alignment horizontal="center" vertical="center"/>
    </xf>
    <xf numFmtId="0" fontId="7" fillId="0" borderId="12" xfId="16" applyFont="1" applyBorder="1" applyAlignment="1">
      <alignment horizontal="center" vertical="center"/>
    </xf>
    <xf numFmtId="0" fontId="19" fillId="0" borderId="4" xfId="16" applyFont="1" applyBorder="1" applyAlignment="1">
      <alignment wrapText="1"/>
    </xf>
    <xf numFmtId="2" fontId="19" fillId="0" borderId="4" xfId="16" applyNumberFormat="1" applyFont="1" applyBorder="1" applyAlignment="1">
      <alignment wrapText="1"/>
    </xf>
    <xf numFmtId="0" fontId="19" fillId="0" borderId="7" xfId="16" applyFont="1" applyBorder="1" applyAlignment="1">
      <alignment horizontal="right" wrapText="1"/>
    </xf>
    <xf numFmtId="0" fontId="33" fillId="0" borderId="12" xfId="0" applyFont="1" applyBorder="1" applyAlignment="1">
      <alignment horizontal="center"/>
    </xf>
    <xf numFmtId="0" fontId="34" fillId="0" borderId="16" xfId="0" applyFont="1" applyBorder="1" applyAlignment="1">
      <alignment wrapText="1"/>
    </xf>
    <xf numFmtId="0" fontId="6" fillId="0" borderId="16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170" fontId="6" fillId="0" borderId="16" xfId="0" applyNumberFormat="1" applyFont="1" applyBorder="1" applyAlignment="1">
      <alignment horizontal="center" vertical="center"/>
    </xf>
    <xf numFmtId="170" fontId="7" fillId="0" borderId="1" xfId="0" applyNumberFormat="1" applyFont="1" applyBorder="1" applyAlignment="1">
      <alignment vertical="center"/>
    </xf>
    <xf numFmtId="0" fontId="6" fillId="0" borderId="40" xfId="0" applyFont="1" applyBorder="1" applyAlignment="1">
      <alignment horizontal="center"/>
    </xf>
    <xf numFmtId="0" fontId="6" fillId="0" borderId="39" xfId="0" applyFont="1" applyBorder="1" applyAlignment="1">
      <alignment horizontal="center" vertical="center"/>
    </xf>
    <xf numFmtId="170" fontId="6" fillId="0" borderId="39" xfId="0" applyNumberFormat="1" applyFont="1" applyBorder="1" applyAlignment="1">
      <alignment horizontal="center" vertical="center"/>
    </xf>
    <xf numFmtId="0" fontId="7" fillId="0" borderId="16" xfId="18" applyFont="1" applyFill="1" applyBorder="1" applyAlignment="1">
      <alignment horizontal="center" vertical="center"/>
    </xf>
    <xf numFmtId="170" fontId="7" fillId="0" borderId="16" xfId="0" applyNumberFormat="1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0" fontId="34" fillId="0" borderId="8" xfId="0" applyFont="1" applyBorder="1" applyAlignment="1">
      <alignment wrapText="1"/>
    </xf>
    <xf numFmtId="0" fontId="6" fillId="0" borderId="39" xfId="0" applyFont="1" applyBorder="1" applyAlignment="1">
      <alignment horizontal="left" vertical="center" wrapText="1"/>
    </xf>
    <xf numFmtId="0" fontId="7" fillId="0" borderId="2" xfId="0" applyFont="1" applyBorder="1" applyAlignment="1">
      <alignment wrapText="1"/>
    </xf>
    <xf numFmtId="0" fontId="7" fillId="0" borderId="0" xfId="0" applyFont="1" applyBorder="1" applyAlignment="1">
      <alignment horizontal="center"/>
    </xf>
    <xf numFmtId="0" fontId="7" fillId="0" borderId="0" xfId="0" applyFont="1" applyBorder="1"/>
    <xf numFmtId="0" fontId="29" fillId="0" borderId="0" xfId="0" applyFont="1" applyAlignment="1">
      <alignment horizontal="center"/>
    </xf>
    <xf numFmtId="0" fontId="29" fillId="0" borderId="20" xfId="0" applyFont="1" applyBorder="1" applyAlignment="1">
      <alignment horizontal="center"/>
    </xf>
    <xf numFmtId="0" fontId="29" fillId="0" borderId="6" xfId="0" applyFont="1" applyBorder="1" applyAlignment="1">
      <alignment horizontal="center"/>
    </xf>
    <xf numFmtId="171" fontId="32" fillId="4" borderId="35" xfId="29" applyNumberFormat="1" applyFont="1" applyFill="1" applyBorder="1" applyAlignment="1">
      <alignment horizontal="center" vertical="center" wrapText="1"/>
    </xf>
    <xf numFmtId="171" fontId="32" fillId="4" borderId="36" xfId="29" applyNumberFormat="1" applyFont="1" applyFill="1" applyBorder="1" applyAlignment="1">
      <alignment horizontal="center" vertical="center"/>
    </xf>
    <xf numFmtId="0" fontId="10" fillId="6" borderId="0" xfId="16" applyFont="1" applyFill="1" applyAlignment="1">
      <alignment horizontal="center" vertical="center" wrapText="1"/>
    </xf>
    <xf numFmtId="0" fontId="10" fillId="6" borderId="21" xfId="16" applyFont="1" applyFill="1" applyBorder="1" applyAlignment="1">
      <alignment horizontal="center" vertical="center" wrapText="1"/>
    </xf>
    <xf numFmtId="0" fontId="28" fillId="4" borderId="20" xfId="0" applyFont="1" applyFill="1" applyBorder="1" applyAlignment="1">
      <alignment horizontal="center" vertical="center"/>
    </xf>
    <xf numFmtId="0" fontId="28" fillId="4" borderId="0" xfId="0" applyFont="1" applyFill="1" applyAlignment="1">
      <alignment horizontal="center" vertical="center"/>
    </xf>
    <xf numFmtId="0" fontId="28" fillId="4" borderId="6" xfId="0" applyFont="1" applyFill="1" applyBorder="1" applyAlignment="1">
      <alignment horizontal="center" vertical="center"/>
    </xf>
    <xf numFmtId="0" fontId="28" fillId="4" borderId="25" xfId="0" applyFont="1" applyFill="1" applyBorder="1" applyAlignment="1">
      <alignment horizontal="center" vertical="center"/>
    </xf>
    <xf numFmtId="0" fontId="28" fillId="4" borderId="4" xfId="0" applyFont="1" applyFill="1" applyBorder="1" applyAlignment="1">
      <alignment horizontal="center" vertical="center"/>
    </xf>
    <xf numFmtId="0" fontId="28" fillId="4" borderId="7" xfId="0" applyFont="1" applyFill="1" applyBorder="1" applyAlignment="1">
      <alignment horizontal="center" vertical="center"/>
    </xf>
    <xf numFmtId="171" fontId="32" fillId="4" borderId="28" xfId="29" applyNumberFormat="1" applyFont="1" applyFill="1" applyBorder="1" applyAlignment="1">
      <alignment horizontal="center" vertical="center" wrapText="1"/>
    </xf>
    <xf numFmtId="171" fontId="32" fillId="4" borderId="27" xfId="29" applyNumberFormat="1" applyFont="1" applyFill="1" applyBorder="1" applyAlignment="1">
      <alignment horizontal="center" vertical="center"/>
    </xf>
    <xf numFmtId="0" fontId="0" fillId="6" borderId="17" xfId="0" applyFill="1" applyBorder="1" applyAlignment="1">
      <alignment horizontal="center"/>
    </xf>
    <xf numFmtId="0" fontId="0" fillId="6" borderId="20" xfId="0" applyFill="1" applyBorder="1" applyAlignment="1">
      <alignment horizontal="center"/>
    </xf>
    <xf numFmtId="0" fontId="0" fillId="6" borderId="18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17" fillId="6" borderId="1" xfId="16" applyFont="1" applyFill="1" applyBorder="1" applyAlignment="1">
      <alignment horizontal="center" vertical="top" wrapText="1"/>
    </xf>
    <xf numFmtId="0" fontId="17" fillId="6" borderId="0" xfId="16" applyFont="1" applyFill="1" applyAlignment="1">
      <alignment horizontal="center" vertical="top" wrapText="1"/>
    </xf>
    <xf numFmtId="0" fontId="17" fillId="6" borderId="6" xfId="16" applyFont="1" applyFill="1" applyBorder="1" applyAlignment="1">
      <alignment horizontal="center" vertical="top" wrapText="1"/>
    </xf>
    <xf numFmtId="0" fontId="10" fillId="0" borderId="10" xfId="16" applyFont="1" applyBorder="1" applyAlignment="1">
      <alignment horizontal="center" vertical="center"/>
    </xf>
    <xf numFmtId="0" fontId="6" fillId="6" borderId="13" xfId="16" applyFont="1" applyFill="1" applyBorder="1" applyAlignment="1">
      <alignment horizontal="center" vertical="center"/>
    </xf>
    <xf numFmtId="0" fontId="6" fillId="6" borderId="14" xfId="16" applyFont="1" applyFill="1" applyBorder="1" applyAlignment="1">
      <alignment horizontal="center" vertical="center"/>
    </xf>
    <xf numFmtId="0" fontId="6" fillId="6" borderId="15" xfId="16" applyFont="1" applyFill="1" applyBorder="1" applyAlignment="1">
      <alignment horizontal="center" vertical="center"/>
    </xf>
    <xf numFmtId="0" fontId="10" fillId="6" borderId="1" xfId="16" applyFont="1" applyFill="1" applyBorder="1" applyAlignment="1">
      <alignment horizontal="center" vertical="top" wrapText="1"/>
    </xf>
    <xf numFmtId="0" fontId="10" fillId="6" borderId="0" xfId="16" applyFont="1" applyFill="1" applyAlignment="1">
      <alignment horizontal="center" vertical="top" wrapText="1"/>
    </xf>
    <xf numFmtId="0" fontId="10" fillId="6" borderId="6" xfId="16" applyFont="1" applyFill="1" applyBorder="1" applyAlignment="1">
      <alignment horizontal="center" vertical="top" wrapText="1"/>
    </xf>
    <xf numFmtId="0" fontId="10" fillId="0" borderId="0" xfId="16" applyFont="1" applyAlignment="1">
      <alignment horizontal="center" vertical="center" wrapText="1"/>
    </xf>
    <xf numFmtId="0" fontId="10" fillId="0" borderId="0" xfId="16" applyFont="1" applyAlignment="1">
      <alignment horizontal="right" vertical="center"/>
    </xf>
    <xf numFmtId="0" fontId="10" fillId="0" borderId="6" xfId="16" applyFont="1" applyBorder="1" applyAlignment="1">
      <alignment horizontal="right" vertical="center"/>
    </xf>
  </cellXfs>
  <cellStyles count="46">
    <cellStyle name="ArtTitre" xfId="22" xr:uid="{00000000-0005-0000-0000-000000000000}"/>
    <cellStyle name="ChapTitre0" xfId="20" xr:uid="{00000000-0005-0000-0000-000001000000}"/>
    <cellStyle name="ChapTitre1" xfId="21" xr:uid="{00000000-0005-0000-0000-000002000000}"/>
    <cellStyle name="ChapTitre2" xfId="23" xr:uid="{00000000-0005-0000-0000-000003000000}"/>
    <cellStyle name="ChapTitre3" xfId="24" xr:uid="{00000000-0005-0000-0000-000004000000}"/>
    <cellStyle name="ChapTitre4" xfId="25" xr:uid="{00000000-0005-0000-0000-000005000000}"/>
    <cellStyle name="Lien hypertexte" xfId="18" builtinId="8"/>
    <cellStyle name="Milliers 2" xfId="1" xr:uid="{00000000-0005-0000-0000-000007000000}"/>
    <cellStyle name="Milliers 2 2" xfId="2" xr:uid="{00000000-0005-0000-0000-000008000000}"/>
    <cellStyle name="Milliers 2 3" xfId="3" xr:uid="{00000000-0005-0000-0000-000009000000}"/>
    <cellStyle name="Milliers 3" xfId="4" xr:uid="{00000000-0005-0000-0000-00000A000000}"/>
    <cellStyle name="Milliers 4" xfId="28" xr:uid="{00000000-0005-0000-0000-00000B000000}"/>
    <cellStyle name="Milliers 4 2" xfId="40" xr:uid="{00000000-0005-0000-0000-00000C000000}"/>
    <cellStyle name="Milliers 5" xfId="32" xr:uid="{00000000-0005-0000-0000-00000D000000}"/>
    <cellStyle name="Milliers 5 2" xfId="44" xr:uid="{00000000-0005-0000-0000-00000E000000}"/>
    <cellStyle name="Milliers 6" xfId="45" xr:uid="{00000000-0005-0000-0000-00000F000000}"/>
    <cellStyle name="Monétaire" xfId="29" builtinId="4"/>
    <cellStyle name="Monétaire 2" xfId="5" xr:uid="{00000000-0005-0000-0000-000011000000}"/>
    <cellStyle name="Monétaire 2 2" xfId="6" xr:uid="{00000000-0005-0000-0000-000012000000}"/>
    <cellStyle name="Monétaire 2 3" xfId="7" xr:uid="{00000000-0005-0000-0000-000013000000}"/>
    <cellStyle name="Monétaire 3" xfId="8" xr:uid="{00000000-0005-0000-0000-000014000000}"/>
    <cellStyle name="Monétaire 4" xfId="9" xr:uid="{00000000-0005-0000-0000-000015000000}"/>
    <cellStyle name="Monétaire 4 2" xfId="33" xr:uid="{00000000-0005-0000-0000-000016000000}"/>
    <cellStyle name="Monétaire 5" xfId="41" xr:uid="{00000000-0005-0000-0000-000017000000}"/>
    <cellStyle name="Monétaire 6" xfId="10" xr:uid="{00000000-0005-0000-0000-000018000000}"/>
    <cellStyle name="Monétaire 6 2" xfId="34" xr:uid="{00000000-0005-0000-0000-000019000000}"/>
    <cellStyle name="Normal" xfId="0" builtinId="0"/>
    <cellStyle name="Normal 2" xfId="11" xr:uid="{00000000-0005-0000-0000-00001B000000}"/>
    <cellStyle name="Normal 2 2" xfId="12" xr:uid="{00000000-0005-0000-0000-00001C000000}"/>
    <cellStyle name="Normal 3" xfId="13" xr:uid="{00000000-0005-0000-0000-00001D000000}"/>
    <cellStyle name="Normal 4" xfId="14" xr:uid="{00000000-0005-0000-0000-00001E000000}"/>
    <cellStyle name="Normal 4 2" xfId="15" xr:uid="{00000000-0005-0000-0000-00001F000000}"/>
    <cellStyle name="Normal 5" xfId="16" xr:uid="{00000000-0005-0000-0000-000020000000}"/>
    <cellStyle name="Normal 5 2" xfId="27" xr:uid="{00000000-0005-0000-0000-000021000000}"/>
    <cellStyle name="Normal 5 2 2" xfId="39" xr:uid="{00000000-0005-0000-0000-000022000000}"/>
    <cellStyle name="Normal 5 3" xfId="31" xr:uid="{00000000-0005-0000-0000-000023000000}"/>
    <cellStyle name="Normal 5 3 2" xfId="43" xr:uid="{00000000-0005-0000-0000-000024000000}"/>
    <cellStyle name="Normal 5 4" xfId="35" xr:uid="{00000000-0005-0000-0000-000025000000}"/>
    <cellStyle name="Normal 6" xfId="17" xr:uid="{00000000-0005-0000-0000-000026000000}"/>
    <cellStyle name="Normal 6 2" xfId="36" xr:uid="{00000000-0005-0000-0000-000027000000}"/>
    <cellStyle name="Normal 7" xfId="19" xr:uid="{00000000-0005-0000-0000-000028000000}"/>
    <cellStyle name="Normal 7 2" xfId="37" xr:uid="{00000000-0005-0000-0000-000029000000}"/>
    <cellStyle name="Normal 8" xfId="26" xr:uid="{00000000-0005-0000-0000-00002A000000}"/>
    <cellStyle name="Normal 8 2" xfId="38" xr:uid="{00000000-0005-0000-0000-00002B000000}"/>
    <cellStyle name="Normal 9" xfId="30" xr:uid="{00000000-0005-0000-0000-00002C000000}"/>
    <cellStyle name="Normal 9 2" xfId="42" xr:uid="{00000000-0005-0000-0000-00002D000000}"/>
  </cellStyles>
  <dxfs count="0"/>
  <tableStyles count="0" defaultTableStyle="TableStyleMedium9" defaultPivotStyle="PivotStyleLight16"/>
  <colors>
    <mruColors>
      <color rgb="FF87917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microsoft.com/office/2017/06/relationships/rdRichValueTypes" Target="richData/rdRichValueTypes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12" Type="http://schemas.microsoft.com/office/2017/06/relationships/rdRichValueStructure" Target="richData/rdrichvaluestructure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eetMetadata" Target="metadata.xml"/><Relationship Id="rId11" Type="http://schemas.microsoft.com/office/2017/06/relationships/rdRichValue" Target="richData/rdrichvalue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14" Type="http://schemas.microsoft.com/office/2022/10/relationships/richValueRel" Target="richData/richValueRel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190500</xdr:colOff>
      <xdr:row>63</xdr:row>
      <xdr:rowOff>121817</xdr:rowOff>
    </xdr:from>
    <xdr:to>
      <xdr:col>7</xdr:col>
      <xdr:colOff>75494</xdr:colOff>
      <xdr:row>80</xdr:row>
      <xdr:rowOff>28572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A0480D0-788F-D4EC-6603-4C68436958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78278" y="12123317"/>
          <a:ext cx="5254272" cy="3328699"/>
        </a:xfrm>
        <a:prstGeom prst="rect">
          <a:avLst/>
        </a:prstGeom>
      </xdr:spPr>
    </xdr:pic>
    <xdr:clientData/>
  </xdr:twoCellAnchor>
  <xdr:twoCellAnchor editAs="oneCell">
    <xdr:from>
      <xdr:col>1</xdr:col>
      <xdr:colOff>249768</xdr:colOff>
      <xdr:row>85</xdr:row>
      <xdr:rowOff>19150</xdr:rowOff>
    </xdr:from>
    <xdr:to>
      <xdr:col>7</xdr:col>
      <xdr:colOff>242712</xdr:colOff>
      <xdr:row>98</xdr:row>
      <xdr:rowOff>89646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26EAF4CA-3119-AC92-A013-02186924762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37546" y="15590761"/>
          <a:ext cx="5362222" cy="218010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387549</xdr:colOff>
      <xdr:row>14</xdr:row>
      <xdr:rowOff>750794</xdr:rowOff>
    </xdr:to>
    <xdr:pic>
      <xdr:nvPicPr>
        <xdr:cNvPr id="2" name="Image 2" descr="Logo RF.jpg">
          <a:extLst>
            <a:ext uri="{FF2B5EF4-FFF2-40B4-BE49-F238E27FC236}">
              <a16:creationId xmlns:a16="http://schemas.microsoft.com/office/drawing/2014/main" id="{B76BEFB7-5571-4D85-9B1B-5913D954AB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824578" cy="75079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437029</xdr:colOff>
      <xdr:row>14</xdr:row>
      <xdr:rowOff>54124</xdr:rowOff>
    </xdr:from>
    <xdr:to>
      <xdr:col>5</xdr:col>
      <xdr:colOff>800772</xdr:colOff>
      <xdr:row>14</xdr:row>
      <xdr:rowOff>753259</xdr:rowOff>
    </xdr:to>
    <xdr:pic>
      <xdr:nvPicPr>
        <xdr:cNvPr id="3" name="Image 2" descr="logo-onera">
          <a:extLst>
            <a:ext uri="{FF2B5EF4-FFF2-40B4-BE49-F238E27FC236}">
              <a16:creationId xmlns:a16="http://schemas.microsoft.com/office/drawing/2014/main" id="{20A6FB85-8C49-4863-9305-E265084BCB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93441" y="54124"/>
          <a:ext cx="2436831" cy="69913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richData/_rels/richValueRel.xml.rels><?xml version="1.0" encoding="UTF-8" standalone="yes"?>
<Relationships xmlns="http://schemas.openxmlformats.org/package/2006/relationships"><Relationship Id="rId2" Type="http://schemas.openxmlformats.org/officeDocument/2006/relationships/image" Target="../media/image20.png"/><Relationship Id="rId1" Type="http://schemas.openxmlformats.org/officeDocument/2006/relationships/image" Target="../media/image10.png"/></Relationships>
</file>

<file path=xl/richData/rdRichValueTypes.xml><?xml version="1.0" encoding="utf-8"?>
<rvTypesInfo xmlns="http://schemas.microsoft.com/office/spreadsheetml/2017/richdata2" xmlns:mc="http://schemas.openxmlformats.org/markup-compatibility/2006" xmlns:x="http://schemas.openxmlformats.org/spreadsheetml/2006/main" mc:Ignorable="x">
  <global>
    <keyFlags>
      <key name="_Self">
        <flag name="ExcludeFromFile" value="1"/>
        <flag name="ExcludeFromCalcComparison" value="1"/>
      </key>
      <key name="_DisplayString">
        <flag name="ExcludeFromCalcComparison" value="1"/>
      </key>
      <key name="_Flags">
        <flag name="ExcludeFromCalcComparison" value="1"/>
      </key>
      <key name="_Format">
        <flag name="ExcludeFromCalcComparison" value="1"/>
      </key>
      <key name="_SubLabel">
        <flag name="ExcludeFromCalcComparison" value="1"/>
      </key>
      <key name="_Attribution">
        <flag name="ExcludeFromCalcComparison" value="1"/>
      </key>
      <key name="_Icon">
        <flag name="ExcludeFromCalcComparison" value="1"/>
      </key>
      <key name="_Display">
        <flag name="ExcludeFromCalcComparison" value="1"/>
      </key>
      <key name="_CanonicalPropertyNames">
        <flag name="ExcludeFromCalcComparison" value="1"/>
      </key>
      <key name="_ClassificationId">
        <flag name="ExcludeFromCalcComparison" value="1"/>
      </key>
    </keyFlags>
  </global>
</rvTypesInfo>
</file>

<file path=xl/richData/rdrichvalue.xml><?xml version="1.0" encoding="utf-8"?>
<rvData xmlns="http://schemas.microsoft.com/office/spreadsheetml/2017/richdata" count="2">
  <rv s="0">
    <v>0</v>
    <v>5</v>
  </rv>
  <rv s="0">
    <v>1</v>
    <v>5</v>
  </rv>
</rvData>
</file>

<file path=xl/richData/rdrichvaluestructure.xml><?xml version="1.0" encoding="utf-8"?>
<rvStructures xmlns="http://schemas.microsoft.com/office/spreadsheetml/2017/richdata" count="1">
  <s t="_localImage">
    <k n="_rvRel:LocalImageIdentifier" t="i"/>
    <k n="CalcOrigin" t="i"/>
  </s>
</rvStructures>
</file>

<file path=xl/richData/richValueRel.xml><?xml version="1.0" encoding="utf-8"?>
<richValueRels xmlns="http://schemas.microsoft.com/office/spreadsheetml/2022/richvaluerel" xmlns:r="http://schemas.openxmlformats.org/officeDocument/2006/relationships">
  <rel r:id="rId1"/>
  <rel r:id="rId2"/>
</richValueRel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65"/>
  <sheetViews>
    <sheetView view="pageBreakPreview" zoomScale="90" zoomScaleNormal="85" zoomScaleSheetLayoutView="90" zoomScalePageLayoutView="55" workbookViewId="0">
      <selection activeCell="E51" sqref="E51"/>
    </sheetView>
  </sheetViews>
  <sheetFormatPr baseColWidth="10" defaultRowHeight="12.75" x14ac:dyDescent="0.2"/>
  <cols>
    <col min="1" max="2" width="10.5703125" customWidth="1"/>
    <col min="3" max="3" width="16.42578125" customWidth="1"/>
    <col min="4" max="4" width="8.85546875" customWidth="1"/>
    <col min="5" max="5" width="21.85546875" customWidth="1"/>
    <col min="6" max="6" width="23.5703125" style="22" hidden="1" customWidth="1"/>
    <col min="7" max="7" width="19.140625" style="28" customWidth="1"/>
    <col min="8" max="8" width="20.42578125" customWidth="1"/>
    <col min="9" max="9" width="13.140625" bestFit="1" customWidth="1"/>
    <col min="10" max="10" width="12.140625" bestFit="1" customWidth="1"/>
  </cols>
  <sheetData>
    <row r="1" spans="1:16" ht="27.6" customHeight="1" x14ac:dyDescent="0.2">
      <c r="A1" s="176" t="e" vm="1">
        <v>#VALUE!</v>
      </c>
      <c r="B1" s="178" t="e" vm="2">
        <v>#VALUE!</v>
      </c>
      <c r="C1" s="65"/>
      <c r="D1" s="66"/>
      <c r="E1" s="66"/>
      <c r="F1" s="67" t="s">
        <v>20</v>
      </c>
      <c r="G1" s="68"/>
      <c r="H1" s="69"/>
    </row>
    <row r="2" spans="1:16" ht="27.6" customHeight="1" x14ac:dyDescent="0.2">
      <c r="A2" s="177"/>
      <c r="B2" s="179"/>
      <c r="C2" s="70"/>
      <c r="D2" s="70"/>
      <c r="E2" s="70"/>
      <c r="F2" s="71"/>
      <c r="G2" s="72"/>
      <c r="H2" s="73"/>
    </row>
    <row r="3" spans="1:16" ht="47.45" customHeight="1" x14ac:dyDescent="0.2">
      <c r="A3" s="74"/>
      <c r="B3" s="75"/>
      <c r="C3" s="166" t="s">
        <v>28</v>
      </c>
      <c r="D3" s="166"/>
      <c r="E3" s="166"/>
      <c r="F3" s="167"/>
      <c r="G3" s="72"/>
      <c r="H3" s="73"/>
    </row>
    <row r="4" spans="1:16" ht="18.75" x14ac:dyDescent="0.2">
      <c r="A4" s="76"/>
      <c r="B4" s="70"/>
      <c r="C4" s="70" t="s">
        <v>21</v>
      </c>
      <c r="D4" s="70"/>
      <c r="E4" s="70"/>
      <c r="F4" s="71"/>
      <c r="G4" s="72"/>
      <c r="H4" s="73"/>
    </row>
    <row r="5" spans="1:16" ht="13.5" thickBot="1" x14ac:dyDescent="0.25">
      <c r="A5" s="77"/>
      <c r="B5" s="78"/>
      <c r="C5" s="78"/>
      <c r="D5" s="78"/>
      <c r="E5" s="78"/>
      <c r="F5" s="79"/>
      <c r="G5" s="80"/>
      <c r="H5" s="81"/>
    </row>
    <row r="6" spans="1:16" ht="12.6" customHeight="1" x14ac:dyDescent="0.2">
      <c r="A6" s="168" t="s">
        <v>6</v>
      </c>
      <c r="B6" s="169"/>
      <c r="C6" s="169"/>
      <c r="D6" s="170"/>
      <c r="E6" s="174" t="s">
        <v>25</v>
      </c>
      <c r="F6" s="41" t="s">
        <v>14</v>
      </c>
      <c r="G6" s="164" t="s">
        <v>23</v>
      </c>
      <c r="H6" s="164" t="s">
        <v>24</v>
      </c>
    </row>
    <row r="7" spans="1:16" ht="57" customHeight="1" x14ac:dyDescent="0.2">
      <c r="A7" s="171"/>
      <c r="B7" s="172"/>
      <c r="C7" s="172"/>
      <c r="D7" s="173"/>
      <c r="E7" s="175"/>
      <c r="F7" s="41" t="s">
        <v>19</v>
      </c>
      <c r="G7" s="165"/>
      <c r="H7" s="165"/>
    </row>
    <row r="8" spans="1:16" ht="15" x14ac:dyDescent="0.25">
      <c r="A8" s="162"/>
      <c r="B8" s="161"/>
      <c r="C8" s="161"/>
      <c r="D8" s="163"/>
      <c r="E8" s="17"/>
      <c r="F8" s="29"/>
      <c r="G8" s="37"/>
      <c r="H8" s="37"/>
    </row>
    <row r="9" spans="1:16" ht="15" x14ac:dyDescent="0.25">
      <c r="A9" s="162"/>
      <c r="B9" s="161"/>
      <c r="C9" s="161"/>
      <c r="D9" s="163"/>
      <c r="E9" s="18"/>
      <c r="F9" s="30"/>
      <c r="G9" s="37"/>
      <c r="H9" s="37"/>
    </row>
    <row r="10" spans="1:16" ht="15" x14ac:dyDescent="0.25">
      <c r="A10" s="162"/>
      <c r="B10" s="161"/>
      <c r="C10" s="161"/>
      <c r="D10" s="163"/>
      <c r="E10" s="18"/>
      <c r="F10" s="30"/>
      <c r="G10" s="37"/>
      <c r="H10" s="37"/>
    </row>
    <row r="11" spans="1:16" ht="15" x14ac:dyDescent="0.25">
      <c r="A11" s="162"/>
      <c r="B11" s="161"/>
      <c r="C11" s="161"/>
      <c r="D11" s="163"/>
      <c r="E11" s="24"/>
      <c r="F11" s="31">
        <v>5800</v>
      </c>
      <c r="G11" s="37"/>
      <c r="H11" s="37"/>
    </row>
    <row r="12" spans="1:16" ht="15" x14ac:dyDescent="0.25">
      <c r="A12" s="162"/>
      <c r="B12" s="161"/>
      <c r="C12" s="161"/>
      <c r="D12" s="163"/>
      <c r="E12" s="24"/>
      <c r="F12" s="31">
        <f>68400+62593.82-F13</f>
        <v>45987.5</v>
      </c>
      <c r="G12" s="37"/>
      <c r="H12" s="37"/>
      <c r="I12" s="23"/>
      <c r="J12" s="23"/>
    </row>
    <row r="13" spans="1:16" ht="15" x14ac:dyDescent="0.25">
      <c r="A13" s="162"/>
      <c r="B13" s="161"/>
      <c r="C13" s="161"/>
      <c r="D13" s="163"/>
      <c r="E13" s="24"/>
      <c r="F13" s="31">
        <f>42000+20700+850+21456.32</f>
        <v>85006.32</v>
      </c>
      <c r="G13" s="37"/>
      <c r="H13" s="37"/>
    </row>
    <row r="14" spans="1:16" ht="15" x14ac:dyDescent="0.25">
      <c r="A14" s="162"/>
      <c r="B14" s="161"/>
      <c r="C14" s="161"/>
      <c r="D14" s="163"/>
      <c r="E14" s="24"/>
      <c r="F14" s="31">
        <v>19501.5</v>
      </c>
      <c r="G14" s="37"/>
      <c r="H14" s="37"/>
      <c r="O14" s="161"/>
      <c r="P14" s="161"/>
    </row>
    <row r="15" spans="1:16" ht="15" x14ac:dyDescent="0.25">
      <c r="A15" s="162"/>
      <c r="B15" s="161"/>
      <c r="C15" s="161"/>
      <c r="D15" s="163"/>
      <c r="E15" s="24"/>
      <c r="F15" s="31">
        <v>53365</v>
      </c>
      <c r="G15" s="37"/>
      <c r="H15" s="37"/>
    </row>
    <row r="16" spans="1:16" ht="15" x14ac:dyDescent="0.25">
      <c r="A16" s="162"/>
      <c r="B16" s="161"/>
      <c r="C16" s="161"/>
      <c r="D16" s="163"/>
      <c r="E16" s="24"/>
      <c r="F16" s="31">
        <v>57000</v>
      </c>
      <c r="G16" s="37"/>
      <c r="H16" s="37"/>
    </row>
    <row r="17" spans="1:8" ht="15" x14ac:dyDescent="0.25">
      <c r="A17" s="162"/>
      <c r="B17" s="161"/>
      <c r="C17" s="161"/>
      <c r="D17" s="163"/>
      <c r="E17" s="24"/>
      <c r="F17" s="31">
        <v>32900</v>
      </c>
      <c r="G17" s="37"/>
      <c r="H17" s="37"/>
    </row>
    <row r="18" spans="1:8" ht="15" x14ac:dyDescent="0.25">
      <c r="A18" s="76"/>
      <c r="B18" s="84"/>
      <c r="C18" s="84"/>
      <c r="D18" s="90" t="s">
        <v>15</v>
      </c>
      <c r="E18" s="24">
        <f>SUM(E11:E17)</f>
        <v>0</v>
      </c>
      <c r="F18" s="31">
        <f>SUM(F9:F17)</f>
        <v>299560.32000000001</v>
      </c>
      <c r="G18" s="24">
        <f>SUM(G11:G17)</f>
        <v>0</v>
      </c>
      <c r="H18" s="24">
        <f>SUM(H11:H17)</f>
        <v>0</v>
      </c>
    </row>
    <row r="19" spans="1:8" ht="15.75" thickBot="1" x14ac:dyDescent="0.3">
      <c r="A19" s="86"/>
      <c r="B19" s="87"/>
      <c r="C19" s="87"/>
      <c r="D19" s="91" t="s">
        <v>16</v>
      </c>
      <c r="E19" s="25">
        <f>E18*0.2</f>
        <v>0</v>
      </c>
      <c r="F19" s="32">
        <f>F18*0.2</f>
        <v>59912.064000000006</v>
      </c>
      <c r="G19" s="25">
        <f>G18*0.2</f>
        <v>0</v>
      </c>
      <c r="H19" s="25">
        <f>H18*0.2</f>
        <v>0</v>
      </c>
    </row>
    <row r="20" spans="1:8" ht="15.75" thickBot="1" x14ac:dyDescent="0.3">
      <c r="A20" s="86"/>
      <c r="B20" s="87"/>
      <c r="C20" s="87"/>
      <c r="D20" s="89" t="s">
        <v>17</v>
      </c>
      <c r="E20" s="26">
        <f>E18+E19</f>
        <v>0</v>
      </c>
      <c r="F20" s="33">
        <f>F18+F19</f>
        <v>359472.38400000002</v>
      </c>
      <c r="G20" s="26">
        <f>G18+G19</f>
        <v>0</v>
      </c>
      <c r="H20" s="26">
        <f>H18+H19</f>
        <v>0</v>
      </c>
    </row>
    <row r="21" spans="1:8" ht="15" x14ac:dyDescent="0.25">
      <c r="A21" s="162"/>
      <c r="B21" s="161"/>
      <c r="C21" s="161"/>
      <c r="D21" s="163"/>
      <c r="E21" s="19"/>
      <c r="F21" s="34"/>
      <c r="G21" s="37"/>
      <c r="H21" s="37"/>
    </row>
    <row r="22" spans="1:8" ht="15" x14ac:dyDescent="0.25">
      <c r="A22" s="162"/>
      <c r="B22" s="161"/>
      <c r="C22" s="161"/>
      <c r="D22" s="163"/>
      <c r="E22" s="20"/>
      <c r="F22" s="35"/>
      <c r="G22" s="37"/>
      <c r="H22" s="37"/>
    </row>
    <row r="23" spans="1:8" ht="15" x14ac:dyDescent="0.25">
      <c r="A23" s="162"/>
      <c r="B23" s="161"/>
      <c r="C23" s="161"/>
      <c r="D23" s="163"/>
      <c r="E23" s="20"/>
      <c r="F23" s="35"/>
      <c r="G23" s="37"/>
      <c r="H23" s="37"/>
    </row>
    <row r="24" spans="1:8" ht="15" x14ac:dyDescent="0.25">
      <c r="A24" s="162"/>
      <c r="B24" s="161"/>
      <c r="C24" s="161"/>
      <c r="D24" s="163"/>
      <c r="E24" s="24"/>
      <c r="F24" s="31">
        <v>4000</v>
      </c>
      <c r="G24" s="37"/>
      <c r="H24" s="37"/>
    </row>
    <row r="25" spans="1:8" ht="15" x14ac:dyDescent="0.25">
      <c r="A25" s="162"/>
      <c r="B25" s="161"/>
      <c r="C25" s="161"/>
      <c r="D25" s="163"/>
      <c r="E25" s="24"/>
      <c r="F25" s="31">
        <f>6600+1200</f>
        <v>7800</v>
      </c>
      <c r="G25" s="37"/>
      <c r="H25" s="37"/>
    </row>
    <row r="26" spans="1:8" ht="15" x14ac:dyDescent="0.25">
      <c r="A26" s="162"/>
      <c r="B26" s="161"/>
      <c r="C26" s="161"/>
      <c r="D26" s="163"/>
      <c r="E26" s="24"/>
      <c r="F26" s="31">
        <v>20700</v>
      </c>
      <c r="G26" s="37"/>
      <c r="H26" s="37"/>
    </row>
    <row r="27" spans="1:8" ht="15" x14ac:dyDescent="0.25">
      <c r="A27" s="162"/>
      <c r="B27" s="161"/>
      <c r="C27" s="161"/>
      <c r="D27" s="163"/>
      <c r="E27" s="24"/>
      <c r="F27" s="31">
        <v>14976</v>
      </c>
      <c r="G27" s="37"/>
      <c r="H27" s="37"/>
    </row>
    <row r="28" spans="1:8" ht="15" x14ac:dyDescent="0.25">
      <c r="A28" s="162"/>
      <c r="B28" s="161"/>
      <c r="C28" s="161"/>
      <c r="D28" s="163"/>
      <c r="E28" s="24"/>
      <c r="F28" s="31">
        <v>31000</v>
      </c>
      <c r="G28" s="37"/>
      <c r="H28" s="37"/>
    </row>
    <row r="29" spans="1:8" ht="15" x14ac:dyDescent="0.25">
      <c r="A29" s="162"/>
      <c r="B29" s="161"/>
      <c r="C29" s="161"/>
      <c r="D29" s="163"/>
      <c r="E29" s="24"/>
      <c r="F29" s="31">
        <v>2000</v>
      </c>
      <c r="G29" s="37"/>
      <c r="H29" s="37"/>
    </row>
    <row r="30" spans="1:8" ht="15" x14ac:dyDescent="0.25">
      <c r="A30" s="76"/>
      <c r="B30" s="84"/>
      <c r="C30" s="84"/>
      <c r="D30" s="90" t="s">
        <v>15</v>
      </c>
      <c r="E30" s="24">
        <f>SUM(E23:E29)</f>
        <v>0</v>
      </c>
      <c r="F30" s="31">
        <f>SUM(F23:F29)</f>
        <v>80476</v>
      </c>
      <c r="G30" s="24">
        <f>SUM(G23:G29)</f>
        <v>0</v>
      </c>
      <c r="H30" s="24">
        <f>SUM(H23:H29)</f>
        <v>0</v>
      </c>
    </row>
    <row r="31" spans="1:8" ht="15.75" thickBot="1" x14ac:dyDescent="0.3">
      <c r="A31" s="86"/>
      <c r="B31" s="87"/>
      <c r="C31" s="87"/>
      <c r="D31" s="91" t="s">
        <v>16</v>
      </c>
      <c r="E31" s="25">
        <f>E30*0.2</f>
        <v>0</v>
      </c>
      <c r="F31" s="32">
        <f>F30*0.2</f>
        <v>16095.2</v>
      </c>
      <c r="G31" s="25">
        <f>G30*0.2</f>
        <v>0</v>
      </c>
      <c r="H31" s="25">
        <f>H30*0.2</f>
        <v>0</v>
      </c>
    </row>
    <row r="32" spans="1:8" ht="15.75" thickBot="1" x14ac:dyDescent="0.3">
      <c r="A32" s="86"/>
      <c r="B32" s="87"/>
      <c r="C32" s="87"/>
      <c r="D32" s="89" t="s">
        <v>17</v>
      </c>
      <c r="E32" s="26">
        <f>E30+E31</f>
        <v>0</v>
      </c>
      <c r="F32" s="33">
        <f>F30+F31</f>
        <v>96571.199999999997</v>
      </c>
      <c r="G32" s="26">
        <f>G30+G31</f>
        <v>0</v>
      </c>
      <c r="H32" s="26">
        <f>H30+H31</f>
        <v>0</v>
      </c>
    </row>
    <row r="33" spans="1:8" ht="15" x14ac:dyDescent="0.25">
      <c r="A33" s="82"/>
      <c r="B33" s="83"/>
      <c r="C33" s="83"/>
      <c r="D33" s="83"/>
      <c r="E33" s="21"/>
      <c r="F33" s="36"/>
      <c r="G33" s="37"/>
      <c r="H33" s="37"/>
    </row>
    <row r="34" spans="1:8" ht="30" customHeight="1" x14ac:dyDescent="0.25">
      <c r="A34" s="82"/>
      <c r="B34" s="83"/>
      <c r="C34" s="83"/>
      <c r="D34" s="83"/>
      <c r="E34" s="18"/>
      <c r="F34" s="30"/>
      <c r="G34" s="37"/>
      <c r="H34" s="37"/>
    </row>
    <row r="35" spans="1:8" ht="15" x14ac:dyDescent="0.25">
      <c r="A35" s="82"/>
      <c r="B35" s="83"/>
      <c r="C35" s="83"/>
      <c r="D35" s="83"/>
      <c r="E35" s="18"/>
      <c r="F35" s="30"/>
      <c r="G35" s="37"/>
      <c r="H35" s="37"/>
    </row>
    <row r="36" spans="1:8" ht="15" x14ac:dyDescent="0.25">
      <c r="A36" s="76"/>
      <c r="B36" s="84"/>
      <c r="C36" s="84"/>
      <c r="D36" s="85" t="s">
        <v>18</v>
      </c>
      <c r="E36" s="24">
        <f>SUM(E30+E18)</f>
        <v>0</v>
      </c>
      <c r="F36" s="31">
        <f>F30+F18</f>
        <v>380036.32</v>
      </c>
      <c r="G36" s="38">
        <f>SUM(G30+G18)</f>
        <v>0</v>
      </c>
      <c r="H36" s="38">
        <f>SUM(H30+H18)</f>
        <v>0</v>
      </c>
    </row>
    <row r="37" spans="1:8" ht="15.75" thickBot="1" x14ac:dyDescent="0.3">
      <c r="A37" s="86"/>
      <c r="B37" s="87"/>
      <c r="C37" s="87"/>
      <c r="D37" s="88" t="s">
        <v>16</v>
      </c>
      <c r="E37" s="25">
        <f>E36*0.2</f>
        <v>0</v>
      </c>
      <c r="F37" s="32">
        <f>F36*0.2</f>
        <v>76007.26400000001</v>
      </c>
      <c r="G37" s="39">
        <f>G36*0.2</f>
        <v>0</v>
      </c>
      <c r="H37" s="39">
        <f>H36*0.2</f>
        <v>0</v>
      </c>
    </row>
    <row r="38" spans="1:8" ht="15.75" thickBot="1" x14ac:dyDescent="0.3">
      <c r="A38" s="86"/>
      <c r="B38" s="87"/>
      <c r="C38" s="87"/>
      <c r="D38" s="89" t="s">
        <v>17</v>
      </c>
      <c r="E38" s="26">
        <f>E36+E37</f>
        <v>0</v>
      </c>
      <c r="F38" s="26">
        <f>F36+F37</f>
        <v>456043.58400000003</v>
      </c>
      <c r="G38" s="27">
        <f>G36+G37</f>
        <v>0</v>
      </c>
      <c r="H38" s="27">
        <f>H36+H37</f>
        <v>0</v>
      </c>
    </row>
    <row r="65" spans="1:1" ht="114.75" x14ac:dyDescent="0.2">
      <c r="A65" s="40" t="s">
        <v>22</v>
      </c>
    </row>
  </sheetData>
  <mergeCells count="27">
    <mergeCell ref="A12:D12"/>
    <mergeCell ref="A13:D13"/>
    <mergeCell ref="G6:G7"/>
    <mergeCell ref="A1:A2"/>
    <mergeCell ref="B1:B2"/>
    <mergeCell ref="A8:D8"/>
    <mergeCell ref="A9:D9"/>
    <mergeCell ref="A10:D10"/>
    <mergeCell ref="H6:H7"/>
    <mergeCell ref="C3:F3"/>
    <mergeCell ref="A6:D7"/>
    <mergeCell ref="E6:E7"/>
    <mergeCell ref="A11:D11"/>
    <mergeCell ref="O14:P14"/>
    <mergeCell ref="A26:D26"/>
    <mergeCell ref="A27:D27"/>
    <mergeCell ref="A28:D28"/>
    <mergeCell ref="A29:D29"/>
    <mergeCell ref="A24:D24"/>
    <mergeCell ref="A25:D25"/>
    <mergeCell ref="A14:D14"/>
    <mergeCell ref="A15:D15"/>
    <mergeCell ref="A16:D16"/>
    <mergeCell ref="A17:D17"/>
    <mergeCell ref="A21:D21"/>
    <mergeCell ref="A22:D22"/>
    <mergeCell ref="A23:D23"/>
  </mergeCells>
  <pageMargins left="0.70866141732283472" right="0.70866141732283472" top="0.74803149606299213" bottom="0.74803149606299213" header="0.31496062992125984" footer="0.31496062992125984"/>
  <pageSetup paperSize="9" scale="79" orientation="portrait" r:id="rId1"/>
  <headerFooter>
    <oddHeader>&amp;LAPR-004-2021 SANEF BETHUNE&amp;CAnalyse financière&amp;R11/12/2023</oddHeader>
    <oddFooter>&amp;C&amp;P / &amp;N</oddFooter>
  </headerFooter>
  <colBreaks count="1" manualBreakCount="1">
    <brk id="8" max="37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7"/>
  <sheetViews>
    <sheetView tabSelected="1" showWhiteSpace="0" topLeftCell="A15" zoomScale="85" zoomScaleNormal="85" zoomScaleSheetLayoutView="130" zoomScalePageLayoutView="70" workbookViewId="0">
      <selection activeCell="E29" sqref="E29"/>
    </sheetView>
  </sheetViews>
  <sheetFormatPr baseColWidth="10" defaultColWidth="11.42578125" defaultRowHeight="12.75" x14ac:dyDescent="0.2"/>
  <cols>
    <col min="1" max="1" width="6.42578125" style="8" customWidth="1"/>
    <col min="2" max="2" width="71.7109375" style="1" customWidth="1"/>
    <col min="3" max="3" width="7.7109375" style="9" customWidth="1"/>
    <col min="4" max="4" width="7.7109375" style="8" customWidth="1"/>
    <col min="5" max="5" width="14.5703125" style="159" customWidth="1"/>
    <col min="6" max="6" width="11.7109375" style="159" customWidth="1"/>
    <col min="7" max="7" width="5.7109375" style="160" customWidth="1"/>
    <col min="8" max="8" width="7.7109375" style="160" customWidth="1"/>
    <col min="9" max="9" width="9.28515625" style="160" customWidth="1"/>
    <col min="10" max="10" width="8.7109375" style="160" customWidth="1"/>
    <col min="11" max="16384" width="11.42578125" style="6"/>
  </cols>
  <sheetData>
    <row r="1" spans="1:9" s="6" customFormat="1" ht="20.25" hidden="1" customHeight="1" x14ac:dyDescent="0.25">
      <c r="A1" s="135"/>
      <c r="B1" s="183"/>
      <c r="C1" s="183"/>
      <c r="D1" s="136"/>
      <c r="E1" s="137"/>
      <c r="F1" s="138"/>
    </row>
    <row r="2" spans="1:9" s="6" customFormat="1" ht="31.5" hidden="1" customHeight="1" x14ac:dyDescent="0.2">
      <c r="A2" s="139"/>
      <c r="B2" s="190"/>
      <c r="C2" s="190"/>
      <c r="D2" s="191"/>
      <c r="E2" s="191"/>
      <c r="F2" s="192"/>
    </row>
    <row r="3" spans="1:9" s="6" customFormat="1" ht="19.5" hidden="1" customHeight="1" x14ac:dyDescent="0.2">
      <c r="A3" s="139"/>
      <c r="B3" s="190"/>
      <c r="C3" s="190"/>
      <c r="D3" s="191"/>
      <c r="E3" s="191"/>
      <c r="F3" s="192"/>
    </row>
    <row r="4" spans="1:9" s="6" customFormat="1" ht="9.75" hidden="1" customHeight="1" x14ac:dyDescent="0.25">
      <c r="A4" s="140"/>
      <c r="B4" s="141"/>
      <c r="C4" s="141"/>
      <c r="D4" s="142"/>
      <c r="E4" s="141"/>
      <c r="F4" s="143"/>
    </row>
    <row r="5" spans="1:9" s="6" customFormat="1" ht="15" hidden="1" customHeight="1" x14ac:dyDescent="0.2">
      <c r="A5" s="184" t="s">
        <v>30</v>
      </c>
      <c r="B5" s="185"/>
      <c r="C5" s="185"/>
      <c r="D5" s="185"/>
      <c r="E5" s="185"/>
      <c r="F5" s="186"/>
    </row>
    <row r="6" spans="1:9" s="6" customFormat="1" ht="8.25" hidden="1" customHeight="1" x14ac:dyDescent="0.25">
      <c r="A6" s="59"/>
      <c r="B6" s="92"/>
      <c r="C6" s="119"/>
      <c r="D6" s="57"/>
      <c r="E6" s="58"/>
      <c r="F6" s="131"/>
    </row>
    <row r="7" spans="1:9" s="6" customFormat="1" hidden="1" x14ac:dyDescent="0.2">
      <c r="A7" s="59"/>
      <c r="B7" s="94" t="s">
        <v>0</v>
      </c>
      <c r="C7" s="187"/>
      <c r="D7" s="188"/>
      <c r="E7" s="188"/>
      <c r="F7" s="189"/>
    </row>
    <row r="8" spans="1:9" s="6" customFormat="1" hidden="1" x14ac:dyDescent="0.2">
      <c r="A8" s="61"/>
      <c r="B8" s="113" t="s">
        <v>1</v>
      </c>
      <c r="C8" s="180"/>
      <c r="D8" s="181"/>
      <c r="E8" s="181"/>
      <c r="F8" s="182"/>
    </row>
    <row r="9" spans="1:9" s="6" customFormat="1" hidden="1" x14ac:dyDescent="0.2">
      <c r="A9" s="61"/>
      <c r="B9" s="113" t="s">
        <v>2</v>
      </c>
      <c r="C9" s="180"/>
      <c r="D9" s="181"/>
      <c r="E9" s="181"/>
      <c r="F9" s="182"/>
    </row>
    <row r="10" spans="1:9" s="6" customFormat="1" hidden="1" x14ac:dyDescent="0.2">
      <c r="A10" s="61"/>
      <c r="B10" s="113" t="s">
        <v>3</v>
      </c>
      <c r="C10" s="180"/>
      <c r="D10" s="181"/>
      <c r="E10" s="181"/>
      <c r="F10" s="182"/>
    </row>
    <row r="11" spans="1:9" s="6" customFormat="1" hidden="1" x14ac:dyDescent="0.2">
      <c r="A11" s="61"/>
      <c r="B11" s="113" t="s">
        <v>4</v>
      </c>
      <c r="C11" s="180"/>
      <c r="D11" s="181"/>
      <c r="E11" s="181"/>
      <c r="F11" s="182"/>
    </row>
    <row r="12" spans="1:9" s="6" customFormat="1" hidden="1" x14ac:dyDescent="0.2">
      <c r="A12" s="61"/>
      <c r="B12" s="113" t="s">
        <v>11</v>
      </c>
      <c r="C12" s="180"/>
      <c r="D12" s="181"/>
      <c r="E12" s="181"/>
      <c r="F12" s="182"/>
    </row>
    <row r="13" spans="1:9" s="6" customFormat="1" hidden="1" x14ac:dyDescent="0.2">
      <c r="A13" s="61"/>
      <c r="B13" s="113" t="s">
        <v>12</v>
      </c>
      <c r="C13" s="180"/>
      <c r="D13" s="181"/>
      <c r="E13" s="181"/>
      <c r="F13" s="182"/>
    </row>
    <row r="14" spans="1:9" s="6" customFormat="1" ht="6" hidden="1" customHeight="1" x14ac:dyDescent="0.2">
      <c r="A14" s="60"/>
      <c r="B14" s="62"/>
      <c r="C14" s="120"/>
      <c r="D14" s="64"/>
      <c r="E14" s="63"/>
      <c r="F14" s="132"/>
    </row>
    <row r="15" spans="1:9" s="6" customFormat="1" ht="60.6" customHeight="1" x14ac:dyDescent="0.25">
      <c r="A15" s="59"/>
      <c r="B15" s="93" t="s">
        <v>92</v>
      </c>
      <c r="C15" s="95"/>
      <c r="D15" s="95"/>
      <c r="E15" s="95"/>
      <c r="F15" s="110"/>
    </row>
    <row r="16" spans="1:9" s="6" customFormat="1" ht="84.95" customHeight="1" x14ac:dyDescent="0.2">
      <c r="A16" s="13" t="s">
        <v>5</v>
      </c>
      <c r="B16" s="2" t="s">
        <v>6</v>
      </c>
      <c r="C16" s="3" t="s">
        <v>7</v>
      </c>
      <c r="D16" s="4" t="s">
        <v>13</v>
      </c>
      <c r="E16" s="104" t="s">
        <v>8</v>
      </c>
      <c r="F16" s="133" t="s">
        <v>9</v>
      </c>
      <c r="H16"/>
      <c r="I16"/>
    </row>
    <row r="17" spans="1:9" s="6" customFormat="1" x14ac:dyDescent="0.2">
      <c r="A17" s="111"/>
      <c r="B17" s="15"/>
      <c r="C17" s="12"/>
      <c r="D17" s="111"/>
      <c r="E17" s="5"/>
      <c r="F17" s="5"/>
      <c r="H17"/>
      <c r="I17"/>
    </row>
    <row r="18" spans="1:9" s="14" customFormat="1" ht="15.75" x14ac:dyDescent="0.25">
      <c r="A18" s="128">
        <v>3</v>
      </c>
      <c r="B18" s="125" t="s">
        <v>39</v>
      </c>
      <c r="C18" s="10"/>
      <c r="D18" s="121"/>
      <c r="E18" s="16"/>
      <c r="F18" s="16"/>
      <c r="H18"/>
      <c r="I18"/>
    </row>
    <row r="19" spans="1:9" s="6" customFormat="1" x14ac:dyDescent="0.2">
      <c r="A19" s="129"/>
      <c r="B19" s="123"/>
      <c r="C19" s="12"/>
      <c r="D19" s="124"/>
      <c r="E19" s="5"/>
      <c r="F19" s="5"/>
      <c r="H19"/>
      <c r="I19"/>
    </row>
    <row r="20" spans="1:9" s="6" customFormat="1" x14ac:dyDescent="0.2">
      <c r="A20" s="11">
        <v>3</v>
      </c>
      <c r="B20" s="114" t="s">
        <v>31</v>
      </c>
      <c r="C20" s="97" t="s">
        <v>29</v>
      </c>
      <c r="D20" s="7"/>
      <c r="E20" s="96"/>
      <c r="F20" s="96">
        <f>D20*E20</f>
        <v>0</v>
      </c>
      <c r="H20"/>
      <c r="I20"/>
    </row>
    <row r="21" spans="1:9" s="6" customFormat="1" x14ac:dyDescent="0.2">
      <c r="A21" s="11">
        <v>3</v>
      </c>
      <c r="B21" s="114" t="s">
        <v>85</v>
      </c>
      <c r="C21" s="97" t="s">
        <v>29</v>
      </c>
      <c r="D21" s="7"/>
      <c r="E21" s="149"/>
      <c r="F21" s="96">
        <f t="shared" ref="F21:F23" si="0">D21*E21</f>
        <v>0</v>
      </c>
      <c r="H21"/>
      <c r="I21"/>
    </row>
    <row r="22" spans="1:9" s="6" customFormat="1" x14ac:dyDescent="0.2">
      <c r="A22" s="11">
        <v>3</v>
      </c>
      <c r="B22" s="114" t="s">
        <v>86</v>
      </c>
      <c r="C22" s="97" t="s">
        <v>29</v>
      </c>
      <c r="D22" s="7"/>
      <c r="E22" s="149"/>
      <c r="F22" s="96">
        <f t="shared" si="0"/>
        <v>0</v>
      </c>
      <c r="H22"/>
      <c r="I22"/>
    </row>
    <row r="23" spans="1:9" s="6" customFormat="1" x14ac:dyDescent="0.2">
      <c r="A23" s="11">
        <v>3</v>
      </c>
      <c r="B23" s="114" t="s">
        <v>84</v>
      </c>
      <c r="C23" s="97" t="s">
        <v>29</v>
      </c>
      <c r="D23" s="7"/>
      <c r="E23" s="149"/>
      <c r="F23" s="96">
        <f t="shared" si="0"/>
        <v>0</v>
      </c>
      <c r="H23"/>
      <c r="I23"/>
    </row>
    <row r="24" spans="1:9" s="6" customFormat="1" x14ac:dyDescent="0.2">
      <c r="A24" s="112"/>
      <c r="B24" s="127" t="s">
        <v>72</v>
      </c>
      <c r="C24" s="97"/>
      <c r="D24" s="7"/>
      <c r="E24" s="96"/>
      <c r="F24" s="96">
        <f>SUM(F20:F23)</f>
        <v>0</v>
      </c>
      <c r="H24"/>
      <c r="I24"/>
    </row>
    <row r="25" spans="1:9" s="14" customFormat="1" ht="15.75" x14ac:dyDescent="0.25">
      <c r="A25" s="144">
        <v>4</v>
      </c>
      <c r="B25" s="145" t="s">
        <v>93</v>
      </c>
      <c r="C25" s="146"/>
      <c r="D25" s="147"/>
      <c r="E25" s="148"/>
      <c r="F25" s="148"/>
      <c r="H25"/>
      <c r="I25"/>
    </row>
    <row r="26" spans="1:9" s="14" customFormat="1" ht="15.75" x14ac:dyDescent="0.25">
      <c r="A26" s="128"/>
      <c r="B26" s="156"/>
      <c r="C26" s="100"/>
      <c r="D26" s="100"/>
      <c r="E26" s="16"/>
      <c r="F26" s="16"/>
      <c r="H26"/>
      <c r="I26"/>
    </row>
    <row r="27" spans="1:9" s="14" customFormat="1" x14ac:dyDescent="0.2">
      <c r="A27" s="112" t="s">
        <v>40</v>
      </c>
      <c r="B27" s="115" t="s">
        <v>91</v>
      </c>
      <c r="C27" s="10"/>
      <c r="D27" s="10"/>
      <c r="E27" s="16"/>
      <c r="F27" s="16"/>
      <c r="H27"/>
      <c r="I27"/>
    </row>
    <row r="28" spans="1:9" s="6" customFormat="1" x14ac:dyDescent="0.2">
      <c r="A28" s="11" t="s">
        <v>40</v>
      </c>
      <c r="B28" s="126" t="s">
        <v>42</v>
      </c>
      <c r="C28" s="97" t="s">
        <v>29</v>
      </c>
      <c r="D28" s="130"/>
      <c r="E28" s="96"/>
      <c r="F28" s="96">
        <f t="shared" ref="F28:F30" si="1">D28*E28</f>
        <v>0</v>
      </c>
      <c r="H28"/>
      <c r="I28"/>
    </row>
    <row r="29" spans="1:9" s="6" customFormat="1" x14ac:dyDescent="0.2">
      <c r="A29" s="11" t="s">
        <v>40</v>
      </c>
      <c r="B29" s="126" t="s">
        <v>51</v>
      </c>
      <c r="C29" s="97" t="s">
        <v>29</v>
      </c>
      <c r="D29" s="130"/>
      <c r="E29" s="96"/>
      <c r="F29" s="96">
        <f t="shared" si="1"/>
        <v>0</v>
      </c>
      <c r="H29"/>
      <c r="I29"/>
    </row>
    <row r="30" spans="1:9" s="6" customFormat="1" x14ac:dyDescent="0.2">
      <c r="A30" s="11" t="s">
        <v>40</v>
      </c>
      <c r="B30" s="126" t="s">
        <v>89</v>
      </c>
      <c r="C30" s="97" t="s">
        <v>29</v>
      </c>
      <c r="D30" s="130"/>
      <c r="E30" s="96"/>
      <c r="F30" s="96">
        <f t="shared" si="1"/>
        <v>0</v>
      </c>
      <c r="H30"/>
      <c r="I30"/>
    </row>
    <row r="31" spans="1:9" s="6" customFormat="1" x14ac:dyDescent="0.2">
      <c r="A31" s="11"/>
      <c r="B31" s="127" t="s">
        <v>78</v>
      </c>
      <c r="C31" s="97"/>
      <c r="D31" s="130"/>
      <c r="E31" s="96"/>
      <c r="F31" s="96">
        <f>SUM(F28:F30)</f>
        <v>0</v>
      </c>
      <c r="H31"/>
      <c r="I31"/>
    </row>
    <row r="32" spans="1:9" s="6" customFormat="1" x14ac:dyDescent="0.2">
      <c r="A32" s="11"/>
      <c r="B32" s="127"/>
      <c r="C32" s="97"/>
      <c r="D32" s="130"/>
      <c r="E32" s="96"/>
      <c r="F32" s="96"/>
      <c r="H32"/>
      <c r="I32"/>
    </row>
    <row r="33" spans="1:9" s="14" customFormat="1" x14ac:dyDescent="0.2">
      <c r="A33" s="150" t="s">
        <v>41</v>
      </c>
      <c r="B33" s="157" t="s">
        <v>50</v>
      </c>
      <c r="C33" s="151"/>
      <c r="D33" s="151"/>
      <c r="E33" s="152"/>
      <c r="F33" s="152"/>
      <c r="H33"/>
      <c r="I33"/>
    </row>
    <row r="34" spans="1:9" s="14" customFormat="1" x14ac:dyDescent="0.2">
      <c r="A34" s="112" t="s">
        <v>41</v>
      </c>
      <c r="B34" s="115" t="s">
        <v>73</v>
      </c>
      <c r="C34" s="10"/>
      <c r="D34" s="10"/>
      <c r="E34" s="16"/>
      <c r="F34" s="16"/>
      <c r="H34"/>
      <c r="I34"/>
    </row>
    <row r="35" spans="1:9" s="6" customFormat="1" x14ac:dyDescent="0.2">
      <c r="A35" s="11" t="s">
        <v>41</v>
      </c>
      <c r="B35" s="126" t="s">
        <v>47</v>
      </c>
      <c r="C35" s="97" t="s">
        <v>29</v>
      </c>
      <c r="D35" s="130"/>
      <c r="E35" s="96"/>
      <c r="F35" s="96">
        <f t="shared" ref="F35:F50" si="2">D35*E35</f>
        <v>0</v>
      </c>
      <c r="H35"/>
      <c r="I35"/>
    </row>
    <row r="36" spans="1:9" s="6" customFormat="1" x14ac:dyDescent="0.2">
      <c r="A36" s="11" t="s">
        <v>41</v>
      </c>
      <c r="B36" s="126" t="s">
        <v>44</v>
      </c>
      <c r="C36" s="97" t="s">
        <v>29</v>
      </c>
      <c r="D36" s="130"/>
      <c r="E36" s="96"/>
      <c r="F36" s="96">
        <f t="shared" si="2"/>
        <v>0</v>
      </c>
      <c r="H36"/>
      <c r="I36"/>
    </row>
    <row r="37" spans="1:9" s="6" customFormat="1" x14ac:dyDescent="0.2">
      <c r="A37" s="11" t="s">
        <v>41</v>
      </c>
      <c r="B37" s="126" t="s">
        <v>58</v>
      </c>
      <c r="C37" s="97" t="s">
        <v>29</v>
      </c>
      <c r="D37" s="130"/>
      <c r="E37" s="96"/>
      <c r="F37" s="96">
        <f t="shared" si="2"/>
        <v>0</v>
      </c>
      <c r="H37"/>
      <c r="I37"/>
    </row>
    <row r="38" spans="1:9" s="14" customFormat="1" x14ac:dyDescent="0.2">
      <c r="A38" s="112" t="s">
        <v>41</v>
      </c>
      <c r="B38" s="115" t="s">
        <v>74</v>
      </c>
      <c r="C38" s="10"/>
      <c r="D38" s="10"/>
      <c r="E38" s="16"/>
      <c r="F38" s="16"/>
      <c r="H38"/>
      <c r="I38"/>
    </row>
    <row r="39" spans="1:9" s="6" customFormat="1" x14ac:dyDescent="0.2">
      <c r="A39" s="11" t="s">
        <v>41</v>
      </c>
      <c r="B39" s="126" t="s">
        <v>62</v>
      </c>
      <c r="C39" s="97" t="s">
        <v>29</v>
      </c>
      <c r="D39" s="130"/>
      <c r="E39" s="96"/>
      <c r="F39" s="96">
        <f t="shared" si="2"/>
        <v>0</v>
      </c>
      <c r="H39"/>
      <c r="I39"/>
    </row>
    <row r="40" spans="1:9" s="6" customFormat="1" x14ac:dyDescent="0.2">
      <c r="A40" s="11" t="s">
        <v>41</v>
      </c>
      <c r="B40" s="126" t="s">
        <v>45</v>
      </c>
      <c r="C40" s="97" t="s">
        <v>29</v>
      </c>
      <c r="D40" s="130"/>
      <c r="E40" s="96"/>
      <c r="F40" s="96">
        <f t="shared" si="2"/>
        <v>0</v>
      </c>
      <c r="H40"/>
      <c r="I40"/>
    </row>
    <row r="41" spans="1:9" s="6" customFormat="1" x14ac:dyDescent="0.2">
      <c r="A41" s="11" t="s">
        <v>41</v>
      </c>
      <c r="B41" s="126" t="s">
        <v>61</v>
      </c>
      <c r="C41" s="97" t="s">
        <v>29</v>
      </c>
      <c r="D41" s="130"/>
      <c r="E41" s="96"/>
      <c r="F41" s="96">
        <f t="shared" si="2"/>
        <v>0</v>
      </c>
      <c r="H41"/>
      <c r="I41"/>
    </row>
    <row r="42" spans="1:9" s="14" customFormat="1" x14ac:dyDescent="0.2">
      <c r="A42" s="112" t="s">
        <v>41</v>
      </c>
      <c r="B42" s="115" t="s">
        <v>75</v>
      </c>
      <c r="C42" s="10"/>
      <c r="D42" s="10"/>
      <c r="E42" s="16"/>
      <c r="F42" s="16"/>
      <c r="H42"/>
      <c r="I42"/>
    </row>
    <row r="43" spans="1:9" s="6" customFormat="1" x14ac:dyDescent="0.2">
      <c r="A43" s="11" t="s">
        <v>41</v>
      </c>
      <c r="B43" s="126" t="s">
        <v>63</v>
      </c>
      <c r="C43" s="97" t="s">
        <v>29</v>
      </c>
      <c r="D43" s="130"/>
      <c r="E43" s="96"/>
      <c r="F43" s="96">
        <f t="shared" si="2"/>
        <v>0</v>
      </c>
      <c r="H43"/>
      <c r="I43"/>
    </row>
    <row r="44" spans="1:9" s="6" customFormat="1" x14ac:dyDescent="0.2">
      <c r="A44" s="11" t="s">
        <v>41</v>
      </c>
      <c r="B44" s="126" t="s">
        <v>46</v>
      </c>
      <c r="C44" s="97" t="s">
        <v>29</v>
      </c>
      <c r="D44" s="130"/>
      <c r="E44" s="96"/>
      <c r="F44" s="96">
        <f t="shared" si="2"/>
        <v>0</v>
      </c>
      <c r="H44"/>
      <c r="I44"/>
    </row>
    <row r="45" spans="1:9" s="6" customFormat="1" x14ac:dyDescent="0.2">
      <c r="A45" s="11" t="s">
        <v>41</v>
      </c>
      <c r="B45" s="126" t="s">
        <v>60</v>
      </c>
      <c r="C45" s="97" t="s">
        <v>29</v>
      </c>
      <c r="D45" s="130"/>
      <c r="E45" s="96"/>
      <c r="F45" s="96">
        <f t="shared" si="2"/>
        <v>0</v>
      </c>
      <c r="H45"/>
      <c r="I45"/>
    </row>
    <row r="46" spans="1:9" s="14" customFormat="1" x14ac:dyDescent="0.2">
      <c r="A46" s="112" t="s">
        <v>41</v>
      </c>
      <c r="B46" s="115" t="s">
        <v>76</v>
      </c>
      <c r="C46" s="10"/>
      <c r="D46" s="10"/>
      <c r="E46" s="16"/>
      <c r="F46" s="16"/>
      <c r="H46"/>
      <c r="I46"/>
    </row>
    <row r="47" spans="1:9" s="6" customFormat="1" x14ac:dyDescent="0.2">
      <c r="A47" s="11" t="s">
        <v>41</v>
      </c>
      <c r="B47" s="126" t="s">
        <v>77</v>
      </c>
      <c r="C47" s="97" t="s">
        <v>29</v>
      </c>
      <c r="D47" s="130"/>
      <c r="E47" s="96"/>
      <c r="F47" s="96">
        <f t="shared" si="2"/>
        <v>0</v>
      </c>
      <c r="H47"/>
      <c r="I47"/>
    </row>
    <row r="48" spans="1:9" s="6" customFormat="1" x14ac:dyDescent="0.2">
      <c r="A48" s="11" t="s">
        <v>41</v>
      </c>
      <c r="B48" s="126" t="s">
        <v>48</v>
      </c>
      <c r="C48" s="97" t="s">
        <v>29</v>
      </c>
      <c r="D48" s="130"/>
      <c r="E48" s="96"/>
      <c r="F48" s="96">
        <f t="shared" si="2"/>
        <v>0</v>
      </c>
      <c r="H48"/>
      <c r="I48"/>
    </row>
    <row r="49" spans="1:9" s="6" customFormat="1" x14ac:dyDescent="0.2">
      <c r="A49" s="11" t="s">
        <v>41</v>
      </c>
      <c r="B49" s="126" t="s">
        <v>49</v>
      </c>
      <c r="C49" s="97" t="s">
        <v>29</v>
      </c>
      <c r="D49" s="130"/>
      <c r="E49" s="96"/>
      <c r="F49" s="96">
        <f t="shared" si="2"/>
        <v>0</v>
      </c>
      <c r="H49"/>
      <c r="I49"/>
    </row>
    <row r="50" spans="1:9" s="6" customFormat="1" x14ac:dyDescent="0.2">
      <c r="A50" s="11" t="s">
        <v>41</v>
      </c>
      <c r="B50" s="126" t="s">
        <v>59</v>
      </c>
      <c r="C50" s="97" t="s">
        <v>29</v>
      </c>
      <c r="D50" s="130"/>
      <c r="E50" s="96"/>
      <c r="F50" s="96">
        <f t="shared" si="2"/>
        <v>0</v>
      </c>
      <c r="H50"/>
      <c r="I50"/>
    </row>
    <row r="51" spans="1:9" s="6" customFormat="1" x14ac:dyDescent="0.2">
      <c r="A51" s="11"/>
      <c r="B51" s="127" t="s">
        <v>79</v>
      </c>
      <c r="C51" s="97"/>
      <c r="D51" s="130"/>
      <c r="E51" s="96"/>
      <c r="F51" s="96">
        <f>SUM(F35:F50)</f>
        <v>0</v>
      </c>
      <c r="H51"/>
      <c r="I51"/>
    </row>
    <row r="52" spans="1:9" s="6" customFormat="1" x14ac:dyDescent="0.2">
      <c r="A52" s="11"/>
      <c r="B52" s="127"/>
      <c r="C52" s="97"/>
      <c r="D52" s="130"/>
      <c r="E52" s="96"/>
      <c r="F52" s="96"/>
      <c r="H52"/>
      <c r="I52"/>
    </row>
    <row r="53" spans="1:9" s="6" customFormat="1" x14ac:dyDescent="0.2">
      <c r="A53" s="112" t="s">
        <v>43</v>
      </c>
      <c r="B53" s="115" t="s">
        <v>52</v>
      </c>
      <c r="C53" s="97"/>
      <c r="D53" s="130"/>
      <c r="E53" s="96"/>
      <c r="F53" s="96"/>
      <c r="H53"/>
      <c r="I53"/>
    </row>
    <row r="54" spans="1:9" s="6" customFormat="1" x14ac:dyDescent="0.2">
      <c r="A54" s="11" t="s">
        <v>53</v>
      </c>
      <c r="B54" s="126" t="s">
        <v>55</v>
      </c>
      <c r="C54" s="97" t="s">
        <v>29</v>
      </c>
      <c r="D54" s="130"/>
      <c r="E54" s="96"/>
      <c r="F54" s="96">
        <f t="shared" ref="F54:F60" si="3">D54*E54</f>
        <v>0</v>
      </c>
      <c r="H54"/>
      <c r="I54"/>
    </row>
    <row r="55" spans="1:9" s="6" customFormat="1" x14ac:dyDescent="0.2">
      <c r="A55" s="11" t="s">
        <v>54</v>
      </c>
      <c r="B55" s="126" t="s">
        <v>56</v>
      </c>
      <c r="C55" s="97" t="s">
        <v>29</v>
      </c>
      <c r="D55" s="130"/>
      <c r="E55" s="149"/>
      <c r="F55" s="96">
        <f t="shared" si="3"/>
        <v>0</v>
      </c>
      <c r="H55"/>
      <c r="I55"/>
    </row>
    <row r="56" spans="1:9" s="6" customFormat="1" x14ac:dyDescent="0.2">
      <c r="A56" s="11" t="s">
        <v>57</v>
      </c>
      <c r="B56" s="126" t="s">
        <v>32</v>
      </c>
      <c r="C56" s="97" t="s">
        <v>29</v>
      </c>
      <c r="D56" s="130"/>
      <c r="E56" s="149"/>
      <c r="F56" s="96">
        <f t="shared" si="3"/>
        <v>0</v>
      </c>
      <c r="H56"/>
      <c r="I56"/>
    </row>
    <row r="57" spans="1:9" s="6" customFormat="1" x14ac:dyDescent="0.2">
      <c r="A57" s="11" t="s">
        <v>57</v>
      </c>
      <c r="B57" s="126" t="s">
        <v>87</v>
      </c>
      <c r="C57" s="97" t="s">
        <v>29</v>
      </c>
      <c r="D57" s="130"/>
      <c r="E57" s="149"/>
      <c r="F57" s="96">
        <f t="shared" si="3"/>
        <v>0</v>
      </c>
      <c r="H57"/>
      <c r="I57"/>
    </row>
    <row r="58" spans="1:9" s="6" customFormat="1" x14ac:dyDescent="0.2">
      <c r="A58" s="11" t="s">
        <v>57</v>
      </c>
      <c r="B58" s="126" t="s">
        <v>35</v>
      </c>
      <c r="C58" s="97" t="s">
        <v>29</v>
      </c>
      <c r="D58" s="130"/>
      <c r="E58" s="149"/>
      <c r="F58" s="96">
        <f t="shared" si="3"/>
        <v>0</v>
      </c>
      <c r="H58"/>
      <c r="I58"/>
    </row>
    <row r="59" spans="1:9" s="6" customFormat="1" x14ac:dyDescent="0.2">
      <c r="A59" s="11" t="s">
        <v>57</v>
      </c>
      <c r="B59" s="126" t="s">
        <v>33</v>
      </c>
      <c r="C59" s="97" t="s">
        <v>29</v>
      </c>
      <c r="D59" s="130"/>
      <c r="E59" s="149"/>
      <c r="F59" s="96">
        <f t="shared" si="3"/>
        <v>0</v>
      </c>
      <c r="H59"/>
      <c r="I59"/>
    </row>
    <row r="60" spans="1:9" s="6" customFormat="1" x14ac:dyDescent="0.2">
      <c r="A60" s="11" t="s">
        <v>57</v>
      </c>
      <c r="B60" s="126" t="s">
        <v>88</v>
      </c>
      <c r="C60" s="97" t="s">
        <v>29</v>
      </c>
      <c r="D60" s="130"/>
      <c r="E60" s="149"/>
      <c r="F60" s="96">
        <f t="shared" si="3"/>
        <v>0</v>
      </c>
      <c r="H60"/>
      <c r="I60"/>
    </row>
    <row r="61" spans="1:9" s="6" customFormat="1" x14ac:dyDescent="0.2">
      <c r="A61" s="11"/>
      <c r="B61" s="127" t="s">
        <v>80</v>
      </c>
      <c r="C61" s="97"/>
      <c r="D61" s="130"/>
      <c r="E61" s="96"/>
      <c r="F61" s="96">
        <f>SUM(F54:F60)</f>
        <v>0</v>
      </c>
      <c r="H61"/>
      <c r="I61"/>
    </row>
    <row r="62" spans="1:9" s="6" customFormat="1" x14ac:dyDescent="0.2">
      <c r="A62" s="11"/>
      <c r="B62" s="114"/>
      <c r="C62" s="97"/>
      <c r="D62" s="130"/>
      <c r="E62" s="149"/>
      <c r="F62" s="96"/>
      <c r="H62"/>
      <c r="I62"/>
    </row>
    <row r="63" spans="1:9" s="6" customFormat="1" x14ac:dyDescent="0.2">
      <c r="A63" s="112" t="s">
        <v>64</v>
      </c>
      <c r="B63" s="115" t="s">
        <v>90</v>
      </c>
      <c r="C63" s="97"/>
      <c r="D63" s="130"/>
      <c r="E63" s="149"/>
      <c r="F63" s="96"/>
      <c r="H63"/>
      <c r="I63"/>
    </row>
    <row r="64" spans="1:9" s="6" customFormat="1" x14ac:dyDescent="0.2">
      <c r="A64" s="11" t="s">
        <v>64</v>
      </c>
      <c r="B64" s="126" t="s">
        <v>66</v>
      </c>
      <c r="C64" s="97" t="s">
        <v>29</v>
      </c>
      <c r="D64" s="130"/>
      <c r="E64" s="149"/>
      <c r="F64" s="96">
        <f t="shared" ref="F64:F66" si="4">D64*E64</f>
        <v>0</v>
      </c>
      <c r="H64"/>
      <c r="I64"/>
    </row>
    <row r="65" spans="1:9" s="6" customFormat="1" x14ac:dyDescent="0.2">
      <c r="A65" s="11" t="s">
        <v>64</v>
      </c>
      <c r="B65" s="126" t="s">
        <v>65</v>
      </c>
      <c r="C65" s="97" t="s">
        <v>29</v>
      </c>
      <c r="D65" s="130"/>
      <c r="E65" s="96"/>
      <c r="F65" s="96">
        <f t="shared" si="4"/>
        <v>0</v>
      </c>
      <c r="H65"/>
      <c r="I65"/>
    </row>
    <row r="66" spans="1:9" s="6" customFormat="1" x14ac:dyDescent="0.2">
      <c r="A66" s="11" t="s">
        <v>64</v>
      </c>
      <c r="B66" s="126" t="s">
        <v>51</v>
      </c>
      <c r="C66" s="97" t="s">
        <v>29</v>
      </c>
      <c r="D66" s="130"/>
      <c r="E66" s="96"/>
      <c r="F66" s="96">
        <f t="shared" si="4"/>
        <v>0</v>
      </c>
      <c r="H66"/>
      <c r="I66"/>
    </row>
    <row r="67" spans="1:9" s="6" customFormat="1" x14ac:dyDescent="0.2">
      <c r="A67" s="11"/>
      <c r="B67" s="127" t="s">
        <v>81</v>
      </c>
      <c r="C67" s="97"/>
      <c r="D67" s="130"/>
      <c r="E67" s="96"/>
      <c r="F67" s="96">
        <f>SUM(F64:F66)</f>
        <v>0</v>
      </c>
      <c r="H67"/>
      <c r="I67"/>
    </row>
    <row r="68" spans="1:9" s="6" customFormat="1" x14ac:dyDescent="0.2">
      <c r="A68" s="11"/>
      <c r="B68" s="114"/>
      <c r="C68" s="97"/>
      <c r="D68" s="130"/>
      <c r="E68" s="96"/>
      <c r="F68" s="96"/>
      <c r="H68"/>
      <c r="I68"/>
    </row>
    <row r="69" spans="1:9" s="6" customFormat="1" x14ac:dyDescent="0.2">
      <c r="A69" s="112" t="s">
        <v>67</v>
      </c>
      <c r="B69" s="115" t="s">
        <v>68</v>
      </c>
      <c r="C69" s="97"/>
      <c r="D69" s="130"/>
      <c r="E69" s="96"/>
      <c r="F69" s="96"/>
      <c r="H69"/>
      <c r="I69"/>
    </row>
    <row r="70" spans="1:9" s="6" customFormat="1" x14ac:dyDescent="0.2">
      <c r="A70" s="11" t="s">
        <v>67</v>
      </c>
      <c r="B70" s="126" t="s">
        <v>37</v>
      </c>
      <c r="C70" s="97" t="s">
        <v>29</v>
      </c>
      <c r="D70" s="130"/>
      <c r="E70" s="96"/>
      <c r="F70" s="96">
        <f t="shared" ref="F70:F71" si="5">D70*E70</f>
        <v>0</v>
      </c>
      <c r="H70"/>
      <c r="I70"/>
    </row>
    <row r="71" spans="1:9" s="6" customFormat="1" x14ac:dyDescent="0.2">
      <c r="A71" s="11" t="s">
        <v>67</v>
      </c>
      <c r="B71" s="126" t="s">
        <v>36</v>
      </c>
      <c r="C71" s="97" t="s">
        <v>29</v>
      </c>
      <c r="D71" s="130"/>
      <c r="E71" s="96"/>
      <c r="F71" s="96">
        <f t="shared" si="5"/>
        <v>0</v>
      </c>
      <c r="H71"/>
      <c r="I71"/>
    </row>
    <row r="72" spans="1:9" s="6" customFormat="1" x14ac:dyDescent="0.2">
      <c r="A72" s="11"/>
      <c r="B72" s="127" t="s">
        <v>82</v>
      </c>
      <c r="C72" s="97"/>
      <c r="D72" s="130"/>
      <c r="E72" s="96"/>
      <c r="F72" s="96">
        <f>SUM(F70:F71)</f>
        <v>0</v>
      </c>
      <c r="H72"/>
      <c r="I72"/>
    </row>
    <row r="73" spans="1:9" s="6" customFormat="1" x14ac:dyDescent="0.2">
      <c r="A73" s="112"/>
      <c r="B73" s="158"/>
      <c r="C73" s="134"/>
      <c r="D73" s="130"/>
      <c r="E73" s="96"/>
      <c r="F73" s="96"/>
      <c r="H73"/>
      <c r="I73"/>
    </row>
    <row r="74" spans="1:9" s="6" customFormat="1" ht="15.75" x14ac:dyDescent="0.25">
      <c r="A74" s="144">
        <v>5</v>
      </c>
      <c r="B74" s="145" t="s">
        <v>38</v>
      </c>
      <c r="C74" s="153"/>
      <c r="D74" s="155"/>
      <c r="E74" s="154"/>
      <c r="F74" s="154"/>
      <c r="H74"/>
      <c r="I74"/>
    </row>
    <row r="75" spans="1:9" s="6" customFormat="1" x14ac:dyDescent="0.2">
      <c r="A75" s="11" t="s">
        <v>69</v>
      </c>
      <c r="B75" s="114" t="s">
        <v>71</v>
      </c>
      <c r="C75" s="97" t="s">
        <v>29</v>
      </c>
      <c r="D75" s="7"/>
      <c r="E75" s="96"/>
      <c r="F75" s="96">
        <f t="shared" ref="F75:F77" si="6">D75*E75</f>
        <v>0</v>
      </c>
      <c r="H75"/>
      <c r="I75"/>
    </row>
    <row r="76" spans="1:9" s="6" customFormat="1" x14ac:dyDescent="0.2">
      <c r="A76" s="11" t="s">
        <v>69</v>
      </c>
      <c r="B76" s="114" t="s">
        <v>34</v>
      </c>
      <c r="C76" s="97" t="s">
        <v>29</v>
      </c>
      <c r="D76" s="7"/>
      <c r="E76" s="96"/>
      <c r="F76" s="96">
        <f t="shared" si="6"/>
        <v>0</v>
      </c>
      <c r="H76"/>
      <c r="I76"/>
    </row>
    <row r="77" spans="1:9" s="6" customFormat="1" x14ac:dyDescent="0.2">
      <c r="A77" s="11" t="s">
        <v>69</v>
      </c>
      <c r="B77" s="114" t="s">
        <v>70</v>
      </c>
      <c r="C77" s="97" t="s">
        <v>29</v>
      </c>
      <c r="D77" s="7"/>
      <c r="E77" s="96"/>
      <c r="F77" s="96">
        <f t="shared" si="6"/>
        <v>0</v>
      </c>
      <c r="H77"/>
      <c r="I77"/>
    </row>
    <row r="78" spans="1:9" s="6" customFormat="1" x14ac:dyDescent="0.2">
      <c r="A78" s="11"/>
      <c r="B78" s="127" t="s">
        <v>83</v>
      </c>
      <c r="C78" s="97"/>
      <c r="D78" s="7"/>
      <c r="E78" s="96"/>
      <c r="F78" s="96">
        <f>SUM(F75:F77)</f>
        <v>0</v>
      </c>
      <c r="H78"/>
      <c r="I78"/>
    </row>
    <row r="79" spans="1:9" s="6" customFormat="1" x14ac:dyDescent="0.2">
      <c r="A79" s="10"/>
      <c r="B79" s="122"/>
      <c r="C79" s="98"/>
      <c r="D79" s="98"/>
      <c r="E79" s="105"/>
      <c r="F79" s="99"/>
    </row>
    <row r="80" spans="1:9" s="6" customFormat="1" x14ac:dyDescent="0.2">
      <c r="A80" s="100"/>
      <c r="B80" s="101"/>
      <c r="C80" s="102"/>
      <c r="D80" s="102"/>
      <c r="E80" s="106"/>
      <c r="F80" s="103"/>
    </row>
    <row r="81" spans="1:6" s="6" customFormat="1" x14ac:dyDescent="0.2">
      <c r="A81" s="42"/>
      <c r="B81" s="43"/>
      <c r="C81" s="44"/>
      <c r="D81" s="45"/>
      <c r="E81" s="107"/>
      <c r="F81" s="46"/>
    </row>
    <row r="82" spans="1:6" s="6" customFormat="1" ht="15.75" thickBot="1" x14ac:dyDescent="0.3">
      <c r="A82" s="47"/>
      <c r="B82" s="116" t="s">
        <v>26</v>
      </c>
      <c r="C82" s="48"/>
      <c r="D82" s="48"/>
      <c r="E82" s="108"/>
      <c r="F82" s="49">
        <f>SUM(F24+F31+F51+F61+F67+F72+F78)</f>
        <v>0</v>
      </c>
    </row>
    <row r="83" spans="1:6" s="6" customFormat="1" ht="15.75" thickTop="1" x14ac:dyDescent="0.25">
      <c r="A83" s="50"/>
      <c r="B83" s="51"/>
      <c r="C83" s="44"/>
      <c r="D83" s="52"/>
      <c r="E83" s="107"/>
      <c r="F83" s="53"/>
    </row>
    <row r="84" spans="1:6" s="6" customFormat="1" ht="15.75" thickBot="1" x14ac:dyDescent="0.3">
      <c r="A84" s="50"/>
      <c r="B84" s="116" t="s">
        <v>10</v>
      </c>
      <c r="C84" s="48"/>
      <c r="D84" s="48"/>
      <c r="E84" s="108"/>
      <c r="F84" s="49">
        <f>F82*0.2</f>
        <v>0</v>
      </c>
    </row>
    <row r="85" spans="1:6" s="6" customFormat="1" ht="15.75" thickTop="1" x14ac:dyDescent="0.25">
      <c r="A85" s="50"/>
      <c r="B85" s="117"/>
      <c r="C85" s="45"/>
      <c r="D85" s="52"/>
      <c r="E85" s="107"/>
      <c r="F85" s="53"/>
    </row>
    <row r="86" spans="1:6" s="6" customFormat="1" ht="15" x14ac:dyDescent="0.25">
      <c r="A86" s="54"/>
      <c r="B86" s="118" t="s">
        <v>27</v>
      </c>
      <c r="C86" s="55"/>
      <c r="D86" s="55"/>
      <c r="E86" s="109"/>
      <c r="F86" s="56">
        <f>F82+F84</f>
        <v>0</v>
      </c>
    </row>
    <row r="87" spans="1:6" s="6" customFormat="1" x14ac:dyDescent="0.2">
      <c r="A87"/>
      <c r="B87"/>
      <c r="C87"/>
      <c r="D87"/>
      <c r="E87"/>
      <c r="F87"/>
    </row>
  </sheetData>
  <mergeCells count="13">
    <mergeCell ref="C8:F8"/>
    <mergeCell ref="B1:C1"/>
    <mergeCell ref="A5:F5"/>
    <mergeCell ref="C7:F7"/>
    <mergeCell ref="B2:C2"/>
    <mergeCell ref="D2:F2"/>
    <mergeCell ref="B3:C3"/>
    <mergeCell ref="D3:F3"/>
    <mergeCell ref="C9:F9"/>
    <mergeCell ref="C10:F10"/>
    <mergeCell ref="C11:F11"/>
    <mergeCell ref="C12:F12"/>
    <mergeCell ref="C13:F13"/>
  </mergeCells>
  <phoneticPr fontId="16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69" fitToHeight="0" orientation="portrait" r:id="rId1"/>
  <headerFooter>
    <oddFooter>&amp;C&amp;P / &amp;N</oddFooter>
  </headerFooter>
  <rowBreaks count="1" manualBreakCount="1">
    <brk id="1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Récap</vt:lpstr>
      <vt:lpstr>DPGF</vt:lpstr>
      <vt:lpstr>DPGF!coef</vt:lpstr>
      <vt:lpstr>DPGF!Impression_des_titres</vt:lpstr>
      <vt:lpstr>DPGF!Zone_d_impression</vt:lpstr>
      <vt:lpstr>Récap!Zone_d_impression</vt:lpstr>
    </vt:vector>
  </TitlesOfParts>
  <Company>ALFA ETUDES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Administrateur</dc:creator>
  <cp:lastModifiedBy>Dutault Julie</cp:lastModifiedBy>
  <cp:lastPrinted>2025-02-24T14:43:04Z</cp:lastPrinted>
  <dcterms:created xsi:type="dcterms:W3CDTF">2004-05-27T19:45:29Z</dcterms:created>
  <dcterms:modified xsi:type="dcterms:W3CDTF">2025-11-13T06:47:03Z</dcterms:modified>
</cp:coreProperties>
</file>